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lepel\Downloads\PERSO\Formatrice\ADIAJ\VISIO_RemunerationContractuels\Outils\"/>
    </mc:Choice>
  </mc:AlternateContent>
  <xr:revisionPtr revIDLastSave="0" documentId="13_ncr:1_{60E6A6BF-C3A4-4D72-BFC6-80BF554F75BB}" xr6:coauthVersionLast="47" xr6:coauthVersionMax="47" xr10:uidLastSave="{00000000-0000-0000-0000-000000000000}"/>
  <bookViews>
    <workbookView xWindow="-120" yWindow="-16320" windowWidth="29040" windowHeight="15840" xr2:uid="{6A9B3C0A-E2EC-471C-BD85-8D94E2473113}"/>
  </bookViews>
  <sheets>
    <sheet name="Calculateur_Licenciement" sheetId="1" r:id="rId1"/>
    <sheet name="Etat liquidatif Licenciement" sheetId="2" r:id="rId2"/>
  </sheets>
  <externalReferences>
    <externalReference r:id="rId3"/>
    <externalReference r:id="rId4"/>
  </externalReferences>
  <definedNames>
    <definedName name="CDD_SE" localSheetId="0">#REF!</definedName>
    <definedName name="CDD_SE">#REF!</definedName>
    <definedName name="CDD_Vacation">#REF!</definedName>
    <definedName name="CDD1an1jr">#REF!</definedName>
    <definedName name="CDDRP">#REF!</definedName>
    <definedName name="CDDsuccesApres">#REF!</definedName>
    <definedName name="CDDsuccesAvant">#REF!</definedName>
    <definedName name="CDDsuccessifs">#REF!</definedName>
    <definedName name="ContratsNonEligibles">#REF!</definedName>
    <definedName name="ContratsParticuliers">#REF!</definedName>
    <definedName name="D2009suiviArt43">#REF!</definedName>
    <definedName name="FinCDDetCoupureContrat">#REF!</definedName>
    <definedName name="LesAdr">[2]exemple!$B$137:$B$150</definedName>
    <definedName name="MultiEmployeurs">#REF!</definedName>
    <definedName name="MySelCat">[2]exemple!$D$170</definedName>
    <definedName name="Partiel_Incomplet">#REF!</definedName>
    <definedName name="PlrsFondements">#REF!</definedName>
    <definedName name="_xlnm.Print_Area" localSheetId="0">Calculateur_Licenciement!$A$1:$N$46</definedName>
    <definedName name="_xlnm.Print_Area" localSheetId="1">'Etat liquidatif Licenciement'!$A$1:$K$33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C11" i="2"/>
  <c r="B11" i="2"/>
  <c r="P39" i="1"/>
  <c r="R39" i="1" s="1"/>
  <c r="T39" i="1" s="1"/>
  <c r="F38" i="1"/>
  <c r="P37" i="1"/>
  <c r="D37" i="1"/>
  <c r="F37" i="1" s="1"/>
  <c r="D36" i="1"/>
  <c r="F36" i="1" s="1"/>
  <c r="F35" i="1"/>
  <c r="D35" i="1"/>
  <c r="D34" i="1"/>
  <c r="F34" i="1" s="1"/>
  <c r="D33" i="1"/>
  <c r="F33" i="1" s="1"/>
  <c r="F39" i="1" s="1"/>
  <c r="D41" i="1" s="1"/>
  <c r="I32" i="1"/>
  <c r="D24" i="1"/>
  <c r="I18" i="1"/>
  <c r="D18" i="1"/>
  <c r="P12" i="1" l="1"/>
  <c r="F11" i="2"/>
  <c r="L28" i="1"/>
  <c r="Q37" i="1"/>
  <c r="S37" i="1" l="1"/>
  <c r="R37" i="1"/>
  <c r="R31" i="1" s="1"/>
  <c r="R32" i="1" s="1"/>
  <c r="D20" i="1" l="1"/>
  <c r="H11" i="2" s="1"/>
  <c r="R18" i="1"/>
  <c r="S18" i="1"/>
  <c r="P29" i="1"/>
  <c r="L30" i="1" s="1"/>
  <c r="I11" i="2" s="1"/>
  <c r="S17" i="1"/>
  <c r="T37" i="1"/>
</calcChain>
</file>

<file path=xl/sharedStrings.xml><?xml version="1.0" encoding="utf-8"?>
<sst xmlns="http://schemas.openxmlformats.org/spreadsheetml/2006/main" count="68" uniqueCount="64">
  <si>
    <t>Liste des motifs de licenciement</t>
  </si>
  <si>
    <t>Insuffisance professionnelle</t>
  </si>
  <si>
    <t>Dernière mise à jour : 23/11/2023</t>
  </si>
  <si>
    <t>Intérêt du service</t>
  </si>
  <si>
    <t>Inaptitude physique définitive</t>
  </si>
  <si>
    <t>Agent investi d'un mandat syndical</t>
  </si>
  <si>
    <t>Calculateur de l'indemnité de licenciement d'un agent contractuel</t>
  </si>
  <si>
    <t>Rupture du lien de confiance avec l'élu</t>
  </si>
  <si>
    <r>
      <rPr>
        <b/>
        <sz val="12"/>
        <color rgb="FFFF0000"/>
        <rFont val="Arial"/>
        <family val="2"/>
      </rPr>
      <t>IMPORTANT</t>
    </r>
    <r>
      <rPr>
        <b/>
        <sz val="12"/>
        <color theme="1"/>
        <rFont val="Arial"/>
        <family val="2"/>
      </rPr>
      <t xml:space="preserve"> :</t>
    </r>
    <r>
      <rPr>
        <sz val="12"/>
        <color theme="1"/>
        <rFont val="Arial"/>
        <family val="2"/>
      </rPr>
      <t xml:space="preserve"> les cellules de couleur jaune doivent être </t>
    </r>
    <r>
      <rPr>
        <b/>
        <u/>
        <sz val="12"/>
        <color theme="1"/>
        <rFont val="Arial"/>
        <family val="2"/>
      </rPr>
      <t>obligatoirement</t>
    </r>
    <r>
      <rPr>
        <sz val="12"/>
        <color theme="1"/>
        <rFont val="Arial"/>
        <family val="2"/>
      </rPr>
      <t xml:space="preserve"> complétées.</t>
    </r>
  </si>
  <si>
    <t>Plafond de la rémunération de base</t>
  </si>
  <si>
    <t>Nom et prénom de l'agent :</t>
  </si>
  <si>
    <t>Matricule :</t>
  </si>
  <si>
    <t xml:space="preserve">Age : </t>
  </si>
  <si>
    <r>
      <rPr>
        <b/>
        <sz val="11"/>
        <color rgb="FF00519E"/>
        <rFont val="Wingdings"/>
        <charset val="2"/>
      </rPr>
      <t>l</t>
    </r>
    <r>
      <rPr>
        <b/>
        <sz val="11"/>
        <color theme="1"/>
        <rFont val="Arial"/>
        <family val="2"/>
      </rPr>
      <t xml:space="preserve">  Ancienneté de service</t>
    </r>
    <r>
      <rPr>
        <b/>
        <sz val="11"/>
        <color theme="1"/>
        <rFont val="Arial"/>
        <family val="2"/>
        <charset val="2"/>
      </rPr>
      <t xml:space="preserve">s </t>
    </r>
  </si>
  <si>
    <r>
      <rPr>
        <b/>
        <sz val="11"/>
        <color rgb="FF00519E"/>
        <rFont val="Wingdings"/>
        <charset val="2"/>
      </rPr>
      <t>l</t>
    </r>
    <r>
      <rPr>
        <b/>
        <sz val="11"/>
        <color theme="1"/>
        <rFont val="Arial"/>
        <family val="2"/>
      </rPr>
      <t xml:space="preserve">  Motif du licenciement</t>
    </r>
  </si>
  <si>
    <t xml:space="preserve">Calcul de l'indemnité de licenciement </t>
  </si>
  <si>
    <t>Date de début</t>
  </si>
  <si>
    <t>Date d'effet du licenciement</t>
  </si>
  <si>
    <t>Durée totale</t>
  </si>
  <si>
    <t>Les 12 première années</t>
  </si>
  <si>
    <t>Les années suivantes</t>
  </si>
  <si>
    <t>Durée prise en compte</t>
  </si>
  <si>
    <t>Assiette CSG/CRDS</t>
  </si>
  <si>
    <r>
      <rPr>
        <b/>
        <sz val="11"/>
        <color rgb="FF00519E"/>
        <rFont val="Wingdings"/>
        <charset val="2"/>
      </rPr>
      <t>l</t>
    </r>
    <r>
      <rPr>
        <b/>
        <sz val="11"/>
        <color theme="1"/>
        <rFont val="Arial"/>
        <family val="2"/>
      </rPr>
      <t xml:space="preserve">  Durée du préavis</t>
    </r>
  </si>
  <si>
    <r>
      <rPr>
        <b/>
        <sz val="11"/>
        <color rgb="FF00519E"/>
        <rFont val="Wingdings"/>
        <charset val="2"/>
      </rPr>
      <t>l</t>
    </r>
    <r>
      <rPr>
        <b/>
        <sz val="11"/>
        <color theme="1"/>
        <rFont val="Arial"/>
        <family val="2"/>
      </rPr>
      <t xml:space="preserve">  Date de fin initiale du contrat</t>
    </r>
  </si>
  <si>
    <t>Durée du préavis</t>
  </si>
  <si>
    <t>Date de fin initiale du contrat</t>
  </si>
  <si>
    <r>
      <rPr>
        <b/>
        <sz val="11"/>
        <color rgb="FF00519E"/>
        <rFont val="Wingdings"/>
        <charset val="2"/>
      </rPr>
      <t>l</t>
    </r>
    <r>
      <rPr>
        <b/>
        <sz val="11"/>
        <color theme="1"/>
        <rFont val="Arial"/>
        <family val="2"/>
      </rPr>
      <t xml:space="preserve"> Calcul de la rémunération de base</t>
    </r>
  </si>
  <si>
    <r>
      <rPr>
        <b/>
        <sz val="11"/>
        <color rgb="FF00519E"/>
        <rFont val="Wingdings"/>
        <charset val="2"/>
      </rPr>
      <t>l</t>
    </r>
    <r>
      <rPr>
        <b/>
        <sz val="11"/>
        <color theme="1"/>
        <rFont val="Arial"/>
        <family val="2"/>
      </rPr>
      <t xml:space="preserve"> Montant de l'indemnité de licenciement</t>
    </r>
  </si>
  <si>
    <t>Rémunération brute* du mois civil précédant le licenciement</t>
  </si>
  <si>
    <t>Montant plafond de l'indemnité de licenciement</t>
  </si>
  <si>
    <t>Montant de l'indemnité de licenciement</t>
  </si>
  <si>
    <t>* hors prestation familiale, SFT, IHTS et autres indemnités accessoires</t>
  </si>
  <si>
    <t>Plafond mensuel de la sécurité sociale</t>
  </si>
  <si>
    <t>Durée réelle prise en compte</t>
  </si>
  <si>
    <t>Cotisations sociales</t>
  </si>
  <si>
    <t>Assiette</t>
  </si>
  <si>
    <t>Taux</t>
  </si>
  <si>
    <t>Montant</t>
  </si>
  <si>
    <t>Durée réconstituée prise en compte</t>
  </si>
  <si>
    <t>Vieillesse plafonnée</t>
  </si>
  <si>
    <t>Vieillesse déplafonnée</t>
  </si>
  <si>
    <t>Durée de l'engagement</t>
  </si>
  <si>
    <t>CSG non déductible</t>
  </si>
  <si>
    <t>Total jours</t>
  </si>
  <si>
    <t>Année</t>
  </si>
  <si>
    <t>Mois</t>
  </si>
  <si>
    <t>Jours</t>
  </si>
  <si>
    <t>CSG déductible</t>
  </si>
  <si>
    <t>CRDS</t>
  </si>
  <si>
    <t>Cotisation prévoyance complémentaire</t>
  </si>
  <si>
    <t>TOTAL</t>
  </si>
  <si>
    <t>Rémunération de base</t>
  </si>
  <si>
    <r>
      <rPr>
        <u/>
        <sz val="10"/>
        <color theme="1"/>
        <rFont val="Arial"/>
        <family val="2"/>
      </rPr>
      <t>Référence</t>
    </r>
    <r>
      <rPr>
        <sz val="10"/>
        <color theme="1"/>
        <rFont val="Arial"/>
        <family val="2"/>
      </rPr>
      <t xml:space="preserve"> : </t>
    </r>
  </si>
  <si>
    <t>Décret n° 88-145 du 15 février 1988 pris pour l'application de l'article 136 de la loi du 26 janvier 1984 modifiée portant dispositions statutaires relatives à la fonction publique territoriale et relatif aux agents contractuels de la fonction publique territoriale (articles 39-2 à 49)</t>
  </si>
  <si>
    <t>Etat liquidatif relatif au versement de l'indemnité de licenciement</t>
  </si>
  <si>
    <t>Paie du mois de</t>
  </si>
  <si>
    <t>Matricule</t>
  </si>
  <si>
    <t>Nom et prénom de l'agent</t>
  </si>
  <si>
    <t>Ancienneté</t>
  </si>
  <si>
    <t>Montant de l'indemnité</t>
  </si>
  <si>
    <t xml:space="preserve">Fait à Paris, le : </t>
  </si>
  <si>
    <t>LOGO COLLECTIVITE</t>
  </si>
  <si>
    <t>Identite et qualite du signataire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</si>
</sst>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0000"/>
    <numFmt numFmtId="166" formatCode="00"/>
    <numFmt numFmtId="167" formatCode="00000000"/>
    <numFmt numFmtId="168" formatCode="#,##0.00\ &quot;€&quot;"/>
  </numFmts>
  <fonts count="28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519E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rgb="FF00519E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  <charset val="2"/>
    </font>
    <font>
      <b/>
      <sz val="11"/>
      <color rgb="FF00519E"/>
      <name val="Wingdings"/>
      <charset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80808"/>
      <name val="Arial"/>
      <family val="2"/>
    </font>
    <font>
      <b/>
      <sz val="11"/>
      <name val="Arial"/>
      <family val="2"/>
    </font>
    <font>
      <i/>
      <sz val="9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8"/>
      <color rgb="FFFF0000"/>
      <name val="Calibri"/>
      <family val="2"/>
      <scheme val="minor"/>
    </font>
    <font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rgb="FF00519E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519E"/>
      </left>
      <right style="hair">
        <color rgb="FF00519E"/>
      </right>
      <top style="hair">
        <color rgb="FF00519E"/>
      </top>
      <bottom style="hair">
        <color rgb="FF00519E"/>
      </bottom>
      <diagonal/>
    </border>
  </borders>
  <cellStyleXfs count="6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6" fillId="0" borderId="0"/>
  </cellStyleXfs>
  <cellXfs count="151">
    <xf numFmtId="0" fontId="0" fillId="0" borderId="0" xfId="0"/>
    <xf numFmtId="0" fontId="2" fillId="0" borderId="0" xfId="3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6" fillId="0" borderId="0" xfId="3" applyFont="1" applyAlignment="1">
      <alignment horizontal="left"/>
    </xf>
    <xf numFmtId="0" fontId="0" fillId="0" borderId="1" xfId="0" applyBorder="1" applyAlignment="1">
      <alignment horizontal="left" vertical="center"/>
    </xf>
    <xf numFmtId="0" fontId="8" fillId="0" borderId="0" xfId="3" applyFont="1" applyAlignment="1">
      <alignment horizontal="left"/>
    </xf>
    <xf numFmtId="0" fontId="4" fillId="0" borderId="0" xfId="3" applyFont="1" applyAlignment="1">
      <alignment horizontal="right" vertical="center"/>
    </xf>
    <xf numFmtId="0" fontId="4" fillId="0" borderId="2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0" fillId="0" borderId="1" xfId="3" applyFont="1" applyBorder="1" applyAlignment="1">
      <alignment horizontal="left"/>
    </xf>
    <xf numFmtId="0" fontId="0" fillId="0" borderId="0" xfId="0" applyAlignment="1">
      <alignment vertical="center"/>
    </xf>
    <xf numFmtId="0" fontId="10" fillId="0" borderId="0" xfId="3" applyFont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right" vertical="center"/>
    </xf>
    <xf numFmtId="0" fontId="0" fillId="2" borderId="3" xfId="3" applyFont="1" applyFill="1" applyBorder="1" applyAlignment="1" applyProtection="1">
      <alignment horizontal="center" vertical="center"/>
      <protection locked="0"/>
    </xf>
    <xf numFmtId="0" fontId="7" fillId="2" borderId="3" xfId="3" applyFont="1" applyFill="1" applyBorder="1" applyAlignment="1" applyProtection="1">
      <alignment horizontal="center" vertical="center"/>
      <protection locked="0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right" vertical="center"/>
    </xf>
    <xf numFmtId="165" fontId="0" fillId="2" borderId="3" xfId="4" applyNumberFormat="1" applyFont="1" applyFill="1" applyBorder="1" applyAlignment="1" applyProtection="1">
      <alignment horizontal="center" vertical="center"/>
      <protection locked="0"/>
    </xf>
    <xf numFmtId="0" fontId="7" fillId="0" borderId="0" xfId="3" applyFont="1" applyAlignment="1">
      <alignment horizontal="right"/>
    </xf>
    <xf numFmtId="166" fontId="7" fillId="2" borderId="3" xfId="4" applyNumberFormat="1" applyFont="1" applyFill="1" applyBorder="1" applyAlignment="1" applyProtection="1">
      <alignment horizontal="center" vertical="center"/>
      <protection locked="0"/>
    </xf>
    <xf numFmtId="44" fontId="4" fillId="0" borderId="1" xfId="3" applyNumberFormat="1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167" fontId="7" fillId="0" borderId="0" xfId="4" applyNumberFormat="1" applyFont="1" applyFill="1" applyBorder="1" applyAlignment="1" applyProtection="1">
      <alignment horizontal="center" vertical="center"/>
    </xf>
    <xf numFmtId="0" fontId="1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16" fillId="3" borderId="0" xfId="3" applyFont="1" applyFill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0" fillId="0" borderId="1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2" borderId="4" xfId="3" applyFont="1" applyFill="1" applyBorder="1" applyAlignment="1" applyProtection="1">
      <alignment horizontal="center" vertical="center"/>
      <protection locked="0"/>
    </xf>
    <xf numFmtId="0" fontId="7" fillId="2" borderId="5" xfId="3" applyFont="1" applyFill="1" applyBorder="1" applyAlignment="1" applyProtection="1">
      <alignment horizontal="center" vertical="center"/>
      <protection locked="0"/>
    </xf>
    <xf numFmtId="0" fontId="7" fillId="2" borderId="6" xfId="3" applyFont="1" applyFill="1" applyBorder="1" applyAlignment="1" applyProtection="1">
      <alignment horizontal="center" vertical="center"/>
      <protection locked="0"/>
    </xf>
    <xf numFmtId="0" fontId="4" fillId="0" borderId="7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14" fontId="18" fillId="2" borderId="1" xfId="0" applyNumberFormat="1" applyFont="1" applyFill="1" applyBorder="1" applyAlignment="1" applyProtection="1">
      <alignment horizontal="center" vertical="center"/>
      <protection locked="0"/>
    </xf>
    <xf numFmtId="14" fontId="0" fillId="2" borderId="1" xfId="3" applyNumberFormat="1" applyFont="1" applyFill="1" applyBorder="1" applyAlignment="1" applyProtection="1">
      <alignment horizontal="center" vertical="center"/>
      <protection locked="0"/>
    </xf>
    <xf numFmtId="0" fontId="0" fillId="0" borderId="4" xfId="3" applyFont="1" applyBorder="1" applyAlignment="1">
      <alignment horizontal="center" vertical="center"/>
    </xf>
    <xf numFmtId="0" fontId="0" fillId="0" borderId="5" xfId="3" applyFont="1" applyBorder="1" applyAlignment="1">
      <alignment horizontal="center" vertical="center"/>
    </xf>
    <xf numFmtId="0" fontId="0" fillId="0" borderId="6" xfId="3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14" fontId="0" fillId="0" borderId="0" xfId="3" applyNumberFormat="1" applyFont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7" fillId="0" borderId="0" xfId="3" applyFont="1" applyAlignment="1">
      <alignment horizontal="left" vertical="center"/>
    </xf>
    <xf numFmtId="0" fontId="2" fillId="0" borderId="0" xfId="3" applyAlignment="1">
      <alignment horizontal="center"/>
    </xf>
    <xf numFmtId="14" fontId="18" fillId="0" borderId="1" xfId="0" applyNumberFormat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10" fontId="4" fillId="0" borderId="1" xfId="2" applyNumberFormat="1" applyFont="1" applyBorder="1" applyAlignment="1">
      <alignment horizontal="center" vertical="center"/>
    </xf>
    <xf numFmtId="44" fontId="4" fillId="0" borderId="0" xfId="3" applyNumberFormat="1" applyFont="1" applyAlignment="1">
      <alignment horizontal="center" vertical="center"/>
    </xf>
    <xf numFmtId="0" fontId="0" fillId="0" borderId="1" xfId="3" applyFont="1" applyBorder="1" applyAlignment="1">
      <alignment horizontal="center" vertical="center"/>
    </xf>
    <xf numFmtId="14" fontId="0" fillId="2" borderId="1" xfId="3" applyNumberFormat="1" applyFont="1" applyFill="1" applyBorder="1" applyAlignment="1" applyProtection="1">
      <alignment horizontal="center" vertical="center"/>
      <protection locked="0"/>
    </xf>
    <xf numFmtId="0" fontId="7" fillId="2" borderId="1" xfId="3" applyFont="1" applyFill="1" applyBorder="1" applyAlignment="1" applyProtection="1">
      <alignment horizontal="center" vertical="center"/>
      <protection locked="0"/>
    </xf>
    <xf numFmtId="0" fontId="19" fillId="3" borderId="0" xfId="3" applyFont="1" applyFill="1" applyAlignment="1">
      <alignment horizontal="left" vertical="center"/>
    </xf>
    <xf numFmtId="0" fontId="5" fillId="0" borderId="0" xfId="3" applyFont="1" applyAlignment="1">
      <alignment horizontal="center" vertical="center"/>
    </xf>
    <xf numFmtId="44" fontId="19" fillId="3" borderId="0" xfId="1" applyFont="1" applyFill="1" applyBorder="1" applyAlignment="1" applyProtection="1">
      <alignment horizontal="center" vertical="center"/>
    </xf>
    <xf numFmtId="168" fontId="4" fillId="0" borderId="0" xfId="3" applyNumberFormat="1" applyFont="1" applyAlignment="1">
      <alignment horizontal="center" vertical="center"/>
    </xf>
    <xf numFmtId="0" fontId="2" fillId="0" borderId="0" xfId="3" applyAlignment="1">
      <alignment wrapText="1"/>
    </xf>
    <xf numFmtId="44" fontId="7" fillId="2" borderId="1" xfId="1" applyFont="1" applyFill="1" applyBorder="1" applyAlignment="1" applyProtection="1">
      <alignment vertical="center"/>
      <protection locked="0"/>
    </xf>
    <xf numFmtId="44" fontId="4" fillId="0" borderId="0" xfId="1" applyFont="1" applyFill="1" applyBorder="1" applyAlignment="1" applyProtection="1">
      <alignment vertical="center"/>
    </xf>
    <xf numFmtId="44" fontId="7" fillId="0" borderId="1" xfId="3" applyNumberFormat="1" applyFont="1" applyBorder="1" applyAlignment="1">
      <alignment vertical="center"/>
    </xf>
    <xf numFmtId="168" fontId="5" fillId="0" borderId="1" xfId="3" applyNumberFormat="1" applyFont="1" applyBorder="1" applyAlignment="1">
      <alignment horizontal="center" vertical="center"/>
    </xf>
    <xf numFmtId="168" fontId="4" fillId="0" borderId="0" xfId="3" applyNumberFormat="1" applyFont="1" applyAlignment="1">
      <alignment horizontal="center" vertical="center"/>
    </xf>
    <xf numFmtId="0" fontId="20" fillId="0" borderId="0" xfId="3" applyFont="1" applyAlignment="1">
      <alignment vertical="top"/>
    </xf>
    <xf numFmtId="44" fontId="5" fillId="0" borderId="1" xfId="3" applyNumberFormat="1" applyFont="1" applyBorder="1" applyAlignment="1">
      <alignment horizontal="center" vertical="center"/>
    </xf>
    <xf numFmtId="168" fontId="4" fillId="4" borderId="0" xfId="3" applyNumberFormat="1" applyFont="1" applyFill="1" applyAlignment="1">
      <alignment horizontal="center" vertical="center"/>
    </xf>
    <xf numFmtId="44" fontId="7" fillId="2" borderId="1" xfId="1" applyFont="1" applyFill="1" applyBorder="1" applyAlignment="1" applyProtection="1">
      <alignment horizontal="center" vertical="center"/>
      <protection locked="0"/>
    </xf>
    <xf numFmtId="0" fontId="5" fillId="0" borderId="4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44" fontId="5" fillId="0" borderId="1" xfId="1" applyFont="1" applyBorder="1" applyAlignment="1" applyProtection="1">
      <alignment horizontal="center" vertical="center"/>
    </xf>
    <xf numFmtId="44" fontId="4" fillId="0" borderId="0" xfId="1" applyFont="1" applyFill="1" applyAlignment="1">
      <alignment horizontal="center" vertical="center"/>
    </xf>
    <xf numFmtId="168" fontId="4" fillId="0" borderId="1" xfId="3" applyNumberFormat="1" applyFont="1" applyBorder="1" applyAlignment="1">
      <alignment horizontal="center" vertical="center"/>
    </xf>
    <xf numFmtId="0" fontId="0" fillId="0" borderId="1" xfId="3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8" xfId="3" applyFont="1" applyBorder="1" applyAlignment="1">
      <alignment horizontal="center" vertical="center" wrapText="1"/>
    </xf>
    <xf numFmtId="0" fontId="21" fillId="0" borderId="9" xfId="3" applyFont="1" applyBorder="1" applyAlignment="1">
      <alignment horizontal="center" vertical="center" wrapText="1"/>
    </xf>
    <xf numFmtId="0" fontId="21" fillId="0" borderId="10" xfId="3" applyFont="1" applyBorder="1" applyAlignment="1">
      <alignment horizontal="center" vertical="center" wrapText="1"/>
    </xf>
    <xf numFmtId="44" fontId="7" fillId="0" borderId="1" xfId="1" applyFont="1" applyFill="1" applyBorder="1" applyAlignment="1" applyProtection="1">
      <alignment vertical="center"/>
    </xf>
    <xf numFmtId="10" fontId="7" fillId="0" borderId="1" xfId="2" applyNumberFormat="1" applyFont="1" applyFill="1" applyBorder="1" applyAlignment="1" applyProtection="1">
      <alignment horizontal="center" vertical="center"/>
    </xf>
    <xf numFmtId="44" fontId="7" fillId="0" borderId="0" xfId="1" applyFont="1" applyFill="1" applyBorder="1" applyAlignment="1" applyProtection="1">
      <alignment vertical="center"/>
    </xf>
    <xf numFmtId="0" fontId="21" fillId="0" borderId="11" xfId="3" applyFont="1" applyBorder="1" applyAlignment="1">
      <alignment horizontal="center" vertical="center" wrapText="1"/>
    </xf>
    <xf numFmtId="0" fontId="21" fillId="0" borderId="0" xfId="3" applyFont="1" applyAlignment="1">
      <alignment horizontal="center" vertical="center" wrapText="1"/>
    </xf>
    <xf numFmtId="0" fontId="21" fillId="0" borderId="12" xfId="3" applyFont="1" applyBorder="1" applyAlignment="1">
      <alignment horizontal="center" vertical="center" wrapText="1"/>
    </xf>
    <xf numFmtId="44" fontId="22" fillId="0" borderId="0" xfId="3" applyNumberFormat="1" applyFont="1" applyAlignment="1">
      <alignment horizontal="center" vertical="center"/>
    </xf>
    <xf numFmtId="0" fontId="4" fillId="0" borderId="3" xfId="3" applyFont="1" applyBorder="1" applyAlignment="1">
      <alignment vertical="center"/>
    </xf>
    <xf numFmtId="0" fontId="21" fillId="0" borderId="13" xfId="3" applyFont="1" applyBorder="1" applyAlignment="1">
      <alignment horizontal="center" vertical="center" wrapText="1"/>
    </xf>
    <xf numFmtId="0" fontId="21" fillId="0" borderId="3" xfId="3" applyFont="1" applyBorder="1" applyAlignment="1">
      <alignment horizontal="center" vertical="center" wrapText="1"/>
    </xf>
    <xf numFmtId="0" fontId="21" fillId="0" borderId="14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/>
    </xf>
    <xf numFmtId="0" fontId="16" fillId="0" borderId="15" xfId="5" applyBorder="1" applyAlignment="1">
      <alignment horizontal="center" vertical="center" wrapText="1"/>
    </xf>
    <xf numFmtId="0" fontId="16" fillId="0" borderId="15" xfId="5" applyBorder="1" applyAlignment="1">
      <alignment horizontal="center" vertical="center"/>
    </xf>
    <xf numFmtId="0" fontId="16" fillId="0" borderId="16" xfId="5" applyBorder="1" applyAlignment="1">
      <alignment horizontal="center" vertical="center"/>
    </xf>
    <xf numFmtId="44" fontId="2" fillId="0" borderId="0" xfId="3" applyNumberFormat="1"/>
    <xf numFmtId="44" fontId="5" fillId="0" borderId="0" xfId="3" applyNumberFormat="1" applyFont="1" applyAlignment="1">
      <alignment vertical="center"/>
    </xf>
    <xf numFmtId="0" fontId="16" fillId="0" borderId="17" xfId="5" applyBorder="1" applyAlignment="1">
      <alignment horizontal="center" vertical="center"/>
    </xf>
    <xf numFmtId="0" fontId="16" fillId="0" borderId="18" xfId="5" applyBorder="1" applyAlignment="1">
      <alignment horizontal="center" vertical="center"/>
    </xf>
    <xf numFmtId="0" fontId="16" fillId="0" borderId="8" xfId="5" applyBorder="1" applyAlignment="1">
      <alignment horizontal="center" vertical="center"/>
    </xf>
    <xf numFmtId="0" fontId="16" fillId="0" borderId="9" xfId="5" applyBorder="1" applyAlignment="1">
      <alignment horizontal="center" vertical="center"/>
    </xf>
    <xf numFmtId="0" fontId="16" fillId="0" borderId="19" xfId="5" applyBorder="1" applyAlignment="1">
      <alignment horizontal="center" vertical="center"/>
    </xf>
    <xf numFmtId="0" fontId="16" fillId="0" borderId="1" xfId="3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7" fillId="2" borderId="1" xfId="2" applyFont="1" applyFill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0" xfId="3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17" fillId="0" borderId="0" xfId="3" applyFont="1" applyAlignment="1">
      <alignment horizontal="right" vertical="center"/>
    </xf>
    <xf numFmtId="168" fontId="4" fillId="0" borderId="0" xfId="3" applyNumberFormat="1" applyFont="1" applyAlignment="1">
      <alignment vertical="center"/>
    </xf>
    <xf numFmtId="0" fontId="2" fillId="3" borderId="0" xfId="3" applyFill="1"/>
    <xf numFmtId="0" fontId="4" fillId="0" borderId="0" xfId="3" applyFont="1"/>
    <xf numFmtId="0" fontId="4" fillId="0" borderId="0" xfId="3" applyFont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49" fontId="24" fillId="2" borderId="21" xfId="0" applyNumberFormat="1" applyFont="1" applyFill="1" applyBorder="1" applyAlignment="1" applyProtection="1">
      <alignment horizontal="left" vertical="center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4" fillId="0" borderId="1" xfId="1" applyFont="1" applyBorder="1" applyAlignment="1" applyProtection="1">
      <alignment horizontal="center" vertical="center"/>
    </xf>
    <xf numFmtId="44" fontId="4" fillId="0" borderId="6" xfId="1" applyFont="1" applyBorder="1" applyAlignment="1" applyProtection="1">
      <alignment horizontal="center" vertical="center"/>
    </xf>
    <xf numFmtId="44" fontId="4" fillId="0" borderId="4" xfId="1" applyFont="1" applyBorder="1" applyAlignment="1" applyProtection="1">
      <alignment horizontal="center" vertical="center"/>
    </xf>
    <xf numFmtId="44" fontId="4" fillId="0" borderId="6" xfId="1" applyFont="1" applyBorder="1" applyAlignment="1" applyProtection="1">
      <alignment horizontal="center" vertical="center"/>
    </xf>
    <xf numFmtId="0" fontId="25" fillId="0" borderId="0" xfId="0" applyFont="1" applyAlignment="1">
      <alignment vertical="center"/>
    </xf>
    <xf numFmtId="14" fontId="25" fillId="0" borderId="0" xfId="0" applyNumberFormat="1" applyFont="1" applyAlignment="1">
      <alignment horizontal="left" vertical="center"/>
    </xf>
    <xf numFmtId="0" fontId="26" fillId="0" borderId="0" xfId="3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</cellXfs>
  <cellStyles count="6">
    <cellStyle name="Milliers 3 4" xfId="4" xr:uid="{B6327194-3F49-4F2F-81FF-180DA5AD4D7E}"/>
    <cellStyle name="Monétaire" xfId="1" builtinId="4"/>
    <cellStyle name="Normal" xfId="0" builtinId="0"/>
    <cellStyle name="Normal 2" xfId="5" xr:uid="{C7289BC6-974C-4958-BFB6-4C3DBCD86AC6}"/>
    <cellStyle name="Normal 4 4" xfId="3" xr:uid="{C5DC8010-C609-4F05-86E3-344861BA08FE}"/>
    <cellStyle name="Pourcentage" xfId="2" builtinId="5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188259</xdr:colOff>
      <xdr:row>25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523905A1-557B-4AF0-B2E5-8C107E0447EF}"/>
            </a:ext>
          </a:extLst>
        </xdr:cNvPr>
        <xdr:cNvSpPr txBox="1"/>
      </xdr:nvSpPr>
      <xdr:spPr>
        <a:xfrm>
          <a:off x="6446184" y="579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andparis.sharepoint.com/DRH/03_Gestion/gestion%20fin%20de%20contrats/00_Calculateur/CALCULATEUR_Preavis_DroitsConges_IndemniteFinCDD_ICCA.xlsx" TargetMode="External"/><Relationship Id="rId1" Type="http://schemas.openxmlformats.org/officeDocument/2006/relationships/externalLinkPath" Target="https://grandparis.sharepoint.com/DRH/03_Gestion/gestion%20fin%20de%20contrats/00_Calculateur/CALCULATEUR_Preavis_DroitsConges_IndemniteFinCDD_IC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nj/AppData/Local/Microsoft/Windows/Temporary%20Internet%20Files/Content.IE5/3I77BI4B/Tableau%20engagement_2016_05_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teurPreavis-DroitsConges"/>
      <sheetName val="CalculateurIndemnitéFinCont "/>
      <sheetName val="Etat liquidatif IFC"/>
      <sheetName val="Calculateur_ICCA"/>
      <sheetName val="Etat liquidatif ICCA"/>
      <sheetName val="Calculateur_Licenciement"/>
      <sheetName val="Etat liquidatif Licenciement"/>
      <sheetName val="Table"/>
      <sheetName val="Feuil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exemple"/>
    </sheetNames>
    <sheetDataSet>
      <sheetData sheetId="0"/>
      <sheetData sheetId="1">
        <row r="137">
          <cell r="B137" t="str">
            <v>BOD</v>
          </cell>
        </row>
        <row r="138">
          <cell r="B138" t="str">
            <v>LIL</v>
          </cell>
        </row>
        <row r="139">
          <cell r="B139" t="str">
            <v>MRS</v>
          </cell>
        </row>
        <row r="140">
          <cell r="B140" t="str">
            <v>MPL</v>
          </cell>
        </row>
        <row r="141">
          <cell r="B141" t="str">
            <v>TLS</v>
          </cell>
        </row>
        <row r="142">
          <cell r="B142" t="str">
            <v>SXB</v>
          </cell>
        </row>
        <row r="143">
          <cell r="B143" t="str">
            <v>PA05</v>
          </cell>
        </row>
        <row r="144">
          <cell r="B144" t="str">
            <v>PA06</v>
          </cell>
        </row>
        <row r="145">
          <cell r="B145" t="str">
            <v>PA07</v>
          </cell>
        </row>
        <row r="146">
          <cell r="B146" t="str">
            <v>PA11</v>
          </cell>
        </row>
        <row r="147">
          <cell r="B147" t="str">
            <v>PA12</v>
          </cell>
        </row>
        <row r="148">
          <cell r="B148" t="str">
            <v>SIEGE</v>
          </cell>
        </row>
        <row r="149">
          <cell r="B149" t="str">
            <v>NAN</v>
          </cell>
        </row>
        <row r="150">
          <cell r="B150" t="str">
            <v>LYS</v>
          </cell>
        </row>
        <row r="170">
          <cell r="D170" t="e">
            <v>#N/A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61A32-6B25-4552-BA0C-EF578F1C282C}">
  <sheetPr>
    <pageSetUpPr fitToPage="1"/>
  </sheetPr>
  <dimension ref="A2:V46"/>
  <sheetViews>
    <sheetView tabSelected="1" view="pageBreakPreview" topLeftCell="A24" zoomScale="85" zoomScaleNormal="100" zoomScaleSheetLayoutView="85" workbookViewId="0">
      <selection activeCell="K7" sqref="K7"/>
    </sheetView>
  </sheetViews>
  <sheetFormatPr baseColWidth="10" defaultColWidth="10.5" defaultRowHeight="14.5"/>
  <cols>
    <col min="1" max="1" width="3" style="1" customWidth="1"/>
    <col min="2" max="2" width="13" style="1" customWidth="1"/>
    <col min="3" max="3" width="13.83203125" style="1" customWidth="1"/>
    <col min="4" max="4" width="11.75" style="1" customWidth="1"/>
    <col min="5" max="5" width="12.25" style="1" customWidth="1"/>
    <col min="6" max="6" width="15.58203125" style="1" customWidth="1"/>
    <col min="7" max="7" width="12.58203125" style="1" customWidth="1"/>
    <col min="8" max="8" width="10.5" style="1"/>
    <col min="9" max="9" width="14.08203125" style="1" customWidth="1"/>
    <col min="10" max="10" width="16.25" style="1" customWidth="1"/>
    <col min="11" max="11" width="11.83203125" style="1" customWidth="1"/>
    <col min="12" max="12" width="12" style="1" customWidth="1"/>
    <col min="13" max="13" width="18.5" style="1" customWidth="1"/>
    <col min="14" max="14" width="10.5" style="1" customWidth="1"/>
    <col min="15" max="15" width="15.33203125" style="1" customWidth="1"/>
    <col min="16" max="16" width="37.5" style="1" hidden="1" customWidth="1"/>
    <col min="17" max="17" width="20.58203125" style="1" hidden="1" customWidth="1"/>
    <col min="18" max="18" width="19.58203125" style="1" hidden="1" customWidth="1"/>
    <col min="19" max="19" width="16.58203125" style="1" hidden="1" customWidth="1"/>
    <col min="20" max="22" width="10.5" style="1" hidden="1" customWidth="1"/>
    <col min="23" max="24" width="10.5" style="1" customWidth="1"/>
    <col min="25" max="16384" width="10.5" style="1"/>
  </cols>
  <sheetData>
    <row r="2" spans="1:19">
      <c r="F2" s="148" t="s">
        <v>62</v>
      </c>
      <c r="G2" s="148"/>
      <c r="H2" s="148"/>
      <c r="I2" s="148"/>
      <c r="J2" s="148"/>
    </row>
    <row r="3" spans="1:19">
      <c r="B3" s="2"/>
      <c r="C3" s="3"/>
      <c r="D3" s="3"/>
      <c r="E3" s="3"/>
      <c r="F3" s="148"/>
      <c r="G3" s="148"/>
      <c r="H3" s="148"/>
      <c r="I3" s="148"/>
      <c r="J3" s="148"/>
      <c r="K3" s="3"/>
      <c r="L3" s="3"/>
      <c r="M3" s="3"/>
      <c r="N3" s="3"/>
      <c r="O3" s="3"/>
      <c r="P3" s="4" t="s">
        <v>0</v>
      </c>
      <c r="Q3" s="3"/>
      <c r="R3" s="3"/>
      <c r="S3" s="3"/>
    </row>
    <row r="4" spans="1:19">
      <c r="B4" s="5"/>
      <c r="C4" s="3"/>
      <c r="D4" s="3"/>
      <c r="E4" s="3"/>
      <c r="F4" s="148"/>
      <c r="G4" s="148"/>
      <c r="H4" s="148"/>
      <c r="I4" s="148"/>
      <c r="J4" s="148"/>
      <c r="K4" s="3"/>
      <c r="L4" s="3"/>
      <c r="M4" s="3"/>
      <c r="N4" s="3"/>
      <c r="O4" s="3"/>
      <c r="P4" s="6" t="s">
        <v>1</v>
      </c>
      <c r="Q4" s="3"/>
      <c r="R4" s="3"/>
      <c r="S4" s="3"/>
    </row>
    <row r="5" spans="1:19">
      <c r="B5" s="7"/>
      <c r="C5" s="3"/>
      <c r="D5" s="3"/>
      <c r="E5" s="3"/>
      <c r="F5" s="148"/>
      <c r="G5" s="148"/>
      <c r="H5" s="148"/>
      <c r="I5" s="148"/>
      <c r="J5" s="148"/>
      <c r="K5" s="3"/>
      <c r="L5" s="3"/>
      <c r="M5" s="3"/>
      <c r="N5" s="8" t="s">
        <v>2</v>
      </c>
      <c r="O5" s="3"/>
      <c r="P5" s="6" t="s">
        <v>3</v>
      </c>
      <c r="Q5" s="3"/>
      <c r="R5" s="3"/>
      <c r="S5" s="3"/>
    </row>
    <row r="6" spans="1:19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"/>
      <c r="P6" s="6" t="s">
        <v>4</v>
      </c>
      <c r="Q6" s="3"/>
      <c r="R6" s="3"/>
      <c r="S6" s="3"/>
    </row>
    <row r="7" spans="1:19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6" t="s">
        <v>5</v>
      </c>
      <c r="Q7" s="3"/>
      <c r="R7" s="3"/>
      <c r="S7" s="3"/>
    </row>
    <row r="8" spans="1:19">
      <c r="B8" s="3"/>
      <c r="C8" s="3"/>
      <c r="D8" s="3"/>
      <c r="E8" s="10" t="s">
        <v>6</v>
      </c>
      <c r="F8" s="10"/>
      <c r="G8" s="10"/>
      <c r="H8" s="10"/>
      <c r="I8" s="10"/>
      <c r="J8" s="10"/>
      <c r="K8" s="10"/>
      <c r="L8" s="3"/>
      <c r="M8" s="3"/>
      <c r="N8" s="3"/>
      <c r="O8" s="3"/>
      <c r="P8" s="11" t="s">
        <v>7</v>
      </c>
      <c r="Q8" s="3"/>
      <c r="R8" s="3"/>
      <c r="S8" s="3"/>
    </row>
    <row r="9" spans="1:19" ht="24.65" customHeight="1">
      <c r="B9" s="3"/>
      <c r="C9" s="3"/>
      <c r="D9" s="3"/>
      <c r="E9" s="10"/>
      <c r="F9" s="10"/>
      <c r="G9" s="10"/>
      <c r="H9" s="10"/>
      <c r="I9" s="10"/>
      <c r="J9" s="10"/>
      <c r="K9" s="10"/>
      <c r="L9" s="3"/>
      <c r="M9" s="3"/>
      <c r="N9" s="3"/>
      <c r="O9" s="3"/>
      <c r="P9" s="12"/>
      <c r="Q9" s="3"/>
      <c r="R9" s="3"/>
      <c r="S9" s="3"/>
    </row>
    <row r="10" spans="1:19" ht="15.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3"/>
      <c r="P10" s="3"/>
      <c r="Q10" s="3"/>
      <c r="R10" s="3"/>
      <c r="S10" s="3"/>
    </row>
    <row r="11" spans="1:19" ht="32.15" customHeigh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4" t="s">
        <v>9</v>
      </c>
      <c r="Q11" s="3"/>
      <c r="R11" s="3"/>
      <c r="S11" s="3"/>
    </row>
    <row r="12" spans="1:19">
      <c r="B12" s="15" t="s">
        <v>10</v>
      </c>
      <c r="C12" s="15"/>
      <c r="D12" s="16"/>
      <c r="E12" s="17"/>
      <c r="F12" s="17"/>
      <c r="G12" s="17"/>
      <c r="H12" s="18"/>
      <c r="I12" s="19" t="s">
        <v>11</v>
      </c>
      <c r="J12" s="20"/>
      <c r="L12" s="21" t="s">
        <v>12</v>
      </c>
      <c r="M12" s="22"/>
      <c r="N12" s="18"/>
      <c r="O12" s="3"/>
      <c r="P12" s="23">
        <f>D41*12</f>
        <v>0</v>
      </c>
      <c r="Q12" s="3"/>
      <c r="R12" s="3"/>
      <c r="S12" s="3"/>
    </row>
    <row r="13" spans="1:19">
      <c r="B13" s="24"/>
      <c r="C13" s="24"/>
      <c r="D13" s="24"/>
      <c r="E13" s="18"/>
      <c r="F13" s="18"/>
      <c r="G13" s="18"/>
      <c r="H13" s="18"/>
      <c r="I13" s="3"/>
      <c r="J13" s="3"/>
      <c r="K13" s="19"/>
      <c r="L13" s="25"/>
      <c r="M13" s="25"/>
      <c r="N13" s="18"/>
      <c r="O13" s="3"/>
      <c r="P13" s="3"/>
      <c r="Q13" s="3"/>
      <c r="R13" s="3"/>
      <c r="S13" s="3"/>
    </row>
    <row r="14" spans="1:19">
      <c r="B14" s="24"/>
      <c r="C14" s="24"/>
      <c r="D14" s="24"/>
      <c r="E14" s="18"/>
      <c r="F14" s="18"/>
      <c r="G14" s="18"/>
      <c r="H14" s="18"/>
      <c r="I14" s="3"/>
      <c r="J14" s="3"/>
      <c r="K14" s="19"/>
      <c r="L14" s="25"/>
      <c r="M14" s="25"/>
      <c r="N14" s="18"/>
      <c r="O14" s="3"/>
      <c r="P14" s="3"/>
      <c r="Q14" s="3"/>
      <c r="R14" s="3"/>
      <c r="S14" s="3"/>
    </row>
    <row r="15" spans="1:19">
      <c r="B15" s="26" t="s">
        <v>13</v>
      </c>
      <c r="C15" s="27"/>
      <c r="D15" s="27"/>
      <c r="E15" s="18"/>
      <c r="F15" s="18"/>
      <c r="G15" s="28"/>
      <c r="I15" s="26" t="s">
        <v>14</v>
      </c>
      <c r="J15" s="27"/>
      <c r="N15" s="28"/>
      <c r="O15" s="3"/>
      <c r="P15" s="3"/>
      <c r="Q15" s="3"/>
      <c r="R15" s="3"/>
      <c r="S15" s="3"/>
    </row>
    <row r="16" spans="1:19" ht="15" customHeight="1">
      <c r="B16" s="29"/>
      <c r="C16" s="29"/>
      <c r="D16" s="29"/>
      <c r="E16" s="18"/>
      <c r="F16" s="18"/>
      <c r="G16" s="28"/>
      <c r="I16" s="24"/>
      <c r="J16" s="24"/>
      <c r="N16" s="28"/>
      <c r="O16" s="3"/>
      <c r="P16" s="30" t="s">
        <v>15</v>
      </c>
      <c r="Q16" s="30"/>
      <c r="R16" s="30"/>
      <c r="S16" s="30"/>
    </row>
    <row r="17" spans="2:22" ht="30.65" customHeight="1">
      <c r="B17" s="31" t="s">
        <v>16</v>
      </c>
      <c r="C17" s="31" t="s">
        <v>17</v>
      </c>
      <c r="D17" s="32" t="s">
        <v>18</v>
      </c>
      <c r="E17" s="33"/>
      <c r="F17" s="34"/>
      <c r="G17" s="28"/>
      <c r="I17" s="35"/>
      <c r="J17" s="36"/>
      <c r="K17" s="36"/>
      <c r="L17" s="37"/>
      <c r="N17" s="28"/>
      <c r="O17" s="3"/>
      <c r="P17" s="38" t="s">
        <v>19</v>
      </c>
      <c r="Q17" s="38">
        <v>2</v>
      </c>
      <c r="R17" s="38">
        <v>12</v>
      </c>
      <c r="S17" s="39">
        <f>IF(R32&lt;12,R32,R17)</f>
        <v>0</v>
      </c>
    </row>
    <row r="18" spans="2:22" ht="30.65" customHeight="1">
      <c r="B18" s="40"/>
      <c r="C18" s="41"/>
      <c r="D18" s="42" t="str">
        <f>+IF(OR(B18="",C18=""),"",CONCATENATE(Q37," an(s) ",R37," mois ",S37," jour(s)"))</f>
        <v/>
      </c>
      <c r="E18" s="43"/>
      <c r="F18" s="44"/>
      <c r="G18" s="28"/>
      <c r="I18" s="45" t="str">
        <f>IF(OR(I17=P4,I17=P5,I17=P6,I17=P7),"ATTENTION : l'avis de la CCP est requis",IF(I17=P8,"L'avis de la CCP n'est pas requis",""))</f>
        <v/>
      </c>
      <c r="J18" s="45"/>
      <c r="K18" s="45"/>
      <c r="L18" s="45"/>
      <c r="N18" s="28"/>
      <c r="O18" s="3"/>
      <c r="P18" s="14" t="s">
        <v>20</v>
      </c>
      <c r="Q18" s="14">
        <v>3</v>
      </c>
      <c r="R18" s="14">
        <f>R32-12</f>
        <v>-12</v>
      </c>
      <c r="S18" s="39">
        <f>IF(R32&gt;12,R18,0)</f>
        <v>0</v>
      </c>
    </row>
    <row r="19" spans="2:22" ht="15" customHeight="1">
      <c r="B19" s="46"/>
      <c r="C19" s="47"/>
      <c r="D19" s="48"/>
      <c r="E19" s="48"/>
      <c r="F19" s="48"/>
      <c r="G19" s="28"/>
      <c r="I19" s="49"/>
      <c r="J19" s="49"/>
      <c r="K19" s="50"/>
      <c r="L19" s="50"/>
      <c r="N19" s="28"/>
      <c r="O19" s="3"/>
      <c r="P19" s="3"/>
      <c r="Q19" s="3"/>
      <c r="R19" s="3"/>
      <c r="S19" s="3"/>
    </row>
    <row r="20" spans="2:22" ht="30.65" customHeight="1">
      <c r="B20" s="51" t="s">
        <v>21</v>
      </c>
      <c r="C20" s="51"/>
      <c r="D20" s="52" t="str">
        <f>CONCATENATE(R32," an(s)")</f>
        <v>0 an(s)</v>
      </c>
      <c r="E20" s="52"/>
      <c r="F20" s="48"/>
      <c r="G20" s="28"/>
      <c r="N20" s="28"/>
      <c r="O20" s="3"/>
      <c r="P20" s="14" t="s">
        <v>22</v>
      </c>
      <c r="Q20" s="3"/>
      <c r="R20" s="3"/>
      <c r="S20" s="3"/>
    </row>
    <row r="21" spans="2:22" ht="15" customHeight="1">
      <c r="B21" s="46"/>
      <c r="C21" s="46"/>
      <c r="D21" s="24"/>
      <c r="E21" s="24"/>
      <c r="F21" s="48"/>
      <c r="G21" s="28"/>
      <c r="I21" s="49"/>
      <c r="J21" s="49"/>
      <c r="K21" s="50"/>
      <c r="L21" s="50"/>
      <c r="N21" s="28"/>
      <c r="O21" s="3"/>
      <c r="P21" s="53">
        <v>0.98250000000000004</v>
      </c>
      <c r="Q21" s="3"/>
      <c r="R21" s="3"/>
      <c r="S21" s="3"/>
    </row>
    <row r="22" spans="2:22" ht="15" customHeight="1">
      <c r="B22" s="26" t="s">
        <v>23</v>
      </c>
      <c r="C22" s="46"/>
      <c r="D22" s="24"/>
      <c r="E22" s="24"/>
      <c r="F22" s="48"/>
      <c r="G22" s="28"/>
      <c r="I22" s="26" t="s">
        <v>24</v>
      </c>
      <c r="J22" s="49"/>
      <c r="K22" s="50"/>
      <c r="L22" s="50"/>
      <c r="N22" s="28"/>
      <c r="O22" s="3"/>
      <c r="P22" s="3"/>
      <c r="Q22" s="3"/>
      <c r="R22" s="3"/>
      <c r="S22" s="3"/>
    </row>
    <row r="23" spans="2:22" ht="15" customHeight="1">
      <c r="B23" s="46"/>
      <c r="C23" s="46"/>
      <c r="D23" s="24"/>
      <c r="E23" s="24"/>
      <c r="F23" s="48"/>
      <c r="G23" s="28"/>
      <c r="I23" s="49"/>
      <c r="J23" s="49"/>
      <c r="K23" s="50"/>
      <c r="L23" s="50"/>
      <c r="N23" s="28"/>
      <c r="O23" s="3"/>
      <c r="P23" s="3"/>
      <c r="Q23" s="3"/>
      <c r="R23" s="54"/>
      <c r="S23" s="3"/>
    </row>
    <row r="24" spans="2:22" ht="30.65" customHeight="1">
      <c r="B24" s="51" t="s">
        <v>25</v>
      </c>
      <c r="C24" s="51"/>
      <c r="D24" s="55" t="str">
        <f>IF(P37&lt;=0,"",IF(P37&lt;180,"8 jours",IF(AND(P37&gt;=180,P37&lt;720),"1 mois",IF(P37&gt;720,"2 mois",""))))</f>
        <v/>
      </c>
      <c r="E24" s="55"/>
      <c r="F24" s="48"/>
      <c r="G24" s="28"/>
      <c r="I24" s="55" t="s">
        <v>26</v>
      </c>
      <c r="J24" s="55"/>
      <c r="K24" s="56"/>
      <c r="L24" s="57"/>
      <c r="N24" s="28"/>
      <c r="O24" s="3"/>
      <c r="P24" s="3"/>
      <c r="Q24" s="3"/>
      <c r="R24" s="3"/>
      <c r="S24" s="3"/>
    </row>
    <row r="25" spans="2:22" ht="14.5" customHeight="1">
      <c r="B25" s="24"/>
      <c r="C25" s="24"/>
      <c r="D25" s="24"/>
      <c r="E25" s="18"/>
      <c r="F25" s="18"/>
      <c r="G25" s="18"/>
      <c r="H25" s="58"/>
      <c r="I25" s="59"/>
      <c r="J25" s="59"/>
      <c r="K25" s="60"/>
      <c r="L25" s="60"/>
      <c r="M25" s="28"/>
      <c r="N25" s="28"/>
      <c r="O25" s="3"/>
      <c r="P25" s="3"/>
      <c r="Q25" s="3"/>
      <c r="R25" s="3"/>
      <c r="S25" s="3"/>
    </row>
    <row r="26" spans="2:22">
      <c r="B26" s="26" t="s">
        <v>27</v>
      </c>
      <c r="C26" s="26"/>
      <c r="D26" s="26"/>
      <c r="E26" s="3"/>
      <c r="F26" s="3"/>
      <c r="I26" s="26" t="s">
        <v>28</v>
      </c>
    </row>
    <row r="27" spans="2:22" ht="15" customHeight="1">
      <c r="B27" s="26"/>
      <c r="C27" s="26"/>
      <c r="D27" s="26"/>
      <c r="E27" s="3"/>
      <c r="F27" s="3"/>
      <c r="G27" s="3"/>
      <c r="M27" s="3"/>
      <c r="P27" s="61"/>
      <c r="Q27" s="61"/>
      <c r="R27" s="3"/>
      <c r="S27" s="3"/>
      <c r="T27" s="62"/>
      <c r="U27" s="62"/>
      <c r="V27" s="62"/>
    </row>
    <row r="28" spans="2:22" ht="28" customHeight="1">
      <c r="B28" s="42" t="s">
        <v>29</v>
      </c>
      <c r="C28" s="43"/>
      <c r="D28" s="43"/>
      <c r="E28" s="44"/>
      <c r="F28" s="63"/>
      <c r="G28" s="64"/>
      <c r="I28" s="42" t="s">
        <v>30</v>
      </c>
      <c r="J28" s="43"/>
      <c r="K28" s="44"/>
      <c r="L28" s="65">
        <f>D41*12</f>
        <v>0</v>
      </c>
      <c r="M28" s="3"/>
      <c r="P28" s="66" t="s">
        <v>31</v>
      </c>
      <c r="Q28" s="67"/>
      <c r="R28" s="3"/>
      <c r="S28" s="3"/>
      <c r="T28" s="62"/>
      <c r="U28" s="62"/>
      <c r="V28" s="62"/>
    </row>
    <row r="29" spans="2:22" ht="21.5" customHeight="1">
      <c r="B29" s="68" t="s">
        <v>32</v>
      </c>
      <c r="C29" s="26"/>
      <c r="D29" s="26"/>
      <c r="E29" s="3"/>
      <c r="F29" s="3"/>
      <c r="G29" s="3"/>
      <c r="M29" s="3"/>
      <c r="P29" s="69">
        <f>IF(R32&lt;=12,D41/2*R32,(D41/2*12)+(D41/3*(R32-12)))</f>
        <v>0</v>
      </c>
      <c r="Q29" s="70"/>
      <c r="R29" s="3"/>
      <c r="S29" s="3"/>
      <c r="T29" s="62"/>
      <c r="U29" s="62"/>
      <c r="V29" s="62"/>
    </row>
    <row r="30" spans="2:22" ht="29.15" customHeight="1">
      <c r="B30" s="52" t="s">
        <v>33</v>
      </c>
      <c r="C30" s="52"/>
      <c r="D30" s="52"/>
      <c r="E30" s="71"/>
      <c r="F30" s="3"/>
      <c r="G30" s="3"/>
      <c r="I30" s="72" t="s">
        <v>31</v>
      </c>
      <c r="J30" s="73"/>
      <c r="K30" s="74"/>
      <c r="L30" s="75">
        <f>+IF(P29&gt;L28,L28,P29)</f>
        <v>0</v>
      </c>
      <c r="M30" s="76"/>
      <c r="P30" s="67"/>
      <c r="Q30" s="67"/>
      <c r="R30" s="3"/>
      <c r="S30" s="3"/>
      <c r="T30" s="62"/>
      <c r="U30" s="62"/>
      <c r="V30" s="62"/>
    </row>
    <row r="31" spans="2:22" ht="14.5" customHeight="1">
      <c r="B31" s="26"/>
      <c r="C31" s="26"/>
      <c r="D31" s="26"/>
      <c r="E31" s="3"/>
      <c r="F31" s="3"/>
      <c r="G31" s="3"/>
      <c r="M31" s="3"/>
      <c r="P31" s="77" t="s">
        <v>34</v>
      </c>
      <c r="Q31" s="30"/>
      <c r="R31" s="78">
        <f>IF(R37&gt;=6,Q37+1,Q37)</f>
        <v>0</v>
      </c>
      <c r="S31" s="3"/>
      <c r="T31" s="62"/>
      <c r="U31" s="62"/>
      <c r="V31" s="62"/>
    </row>
    <row r="32" spans="2:22" ht="28" customHeight="1">
      <c r="B32" s="79" t="s">
        <v>35</v>
      </c>
      <c r="C32" s="79"/>
      <c r="D32" s="80" t="s">
        <v>36</v>
      </c>
      <c r="E32" s="80" t="s">
        <v>37</v>
      </c>
      <c r="F32" s="80" t="s">
        <v>38</v>
      </c>
      <c r="G32" s="12"/>
      <c r="I32" s="81" t="str">
        <f>IF(M12&gt;=62,"ATTENTION : si l'agent a atteint l'âge d'ouverture à la retraite sans justifier d'une pension à taux plein, l'indemnité de licenciement est réduite de 1,67 % par mois de service accompli au-delà de cet âge (calcul à réaliser)","")</f>
        <v/>
      </c>
      <c r="J32" s="82"/>
      <c r="K32" s="82"/>
      <c r="L32" s="83"/>
      <c r="M32" s="54"/>
      <c r="P32" s="77" t="s">
        <v>39</v>
      </c>
      <c r="Q32" s="30"/>
      <c r="R32" s="78">
        <f>IF(ISBLANK(K24),R31,IF(R31&lt;R39,R31,R39))</f>
        <v>0</v>
      </c>
      <c r="S32" s="3"/>
      <c r="T32" s="62"/>
      <c r="U32" s="62"/>
      <c r="V32" s="62"/>
    </row>
    <row r="33" spans="2:22" ht="26.5" customHeight="1" thickBot="1">
      <c r="B33" s="79" t="s">
        <v>40</v>
      </c>
      <c r="C33" s="79"/>
      <c r="D33" s="84">
        <f>IF(F28&lt;E30,F28,E30)</f>
        <v>0</v>
      </c>
      <c r="E33" s="85">
        <v>6.9000000000000006E-2</v>
      </c>
      <c r="F33" s="84">
        <f t="shared" ref="F33:F38" si="0">D33*E33</f>
        <v>0</v>
      </c>
      <c r="G33" s="86"/>
      <c r="I33" s="87"/>
      <c r="J33" s="88"/>
      <c r="K33" s="88"/>
      <c r="L33" s="89"/>
      <c r="M33" s="90"/>
      <c r="P33" s="91"/>
      <c r="Q33" s="91"/>
      <c r="R33" s="91"/>
      <c r="S33" s="91"/>
    </row>
    <row r="34" spans="2:22" ht="26.5" customHeight="1">
      <c r="B34" s="79" t="s">
        <v>41</v>
      </c>
      <c r="C34" s="79"/>
      <c r="D34" s="84">
        <f>F28</f>
        <v>0</v>
      </c>
      <c r="E34" s="85">
        <v>4.0000000000000001E-3</v>
      </c>
      <c r="F34" s="84">
        <f t="shared" si="0"/>
        <v>0</v>
      </c>
      <c r="G34" s="86"/>
      <c r="I34" s="92"/>
      <c r="J34" s="93"/>
      <c r="K34" s="93"/>
      <c r="L34" s="94"/>
      <c r="P34" s="95" t="s">
        <v>18</v>
      </c>
      <c r="Q34" s="95"/>
      <c r="R34" s="95"/>
      <c r="S34" s="95"/>
      <c r="T34" s="96" t="s">
        <v>42</v>
      </c>
      <c r="U34" s="97"/>
      <c r="V34" s="98"/>
    </row>
    <row r="35" spans="2:22" ht="26.5" customHeight="1" thickBot="1">
      <c r="B35" s="79" t="s">
        <v>43</v>
      </c>
      <c r="C35" s="79"/>
      <c r="D35" s="84">
        <f>F28*P21</f>
        <v>0</v>
      </c>
      <c r="E35" s="85">
        <v>2.4E-2</v>
      </c>
      <c r="F35" s="84">
        <f t="shared" si="0"/>
        <v>0</v>
      </c>
      <c r="G35" s="86"/>
      <c r="J35" s="99"/>
      <c r="M35" s="100"/>
      <c r="P35" s="14" t="s">
        <v>44</v>
      </c>
      <c r="Q35" s="14" t="s">
        <v>45</v>
      </c>
      <c r="R35" s="14" t="s">
        <v>46</v>
      </c>
      <c r="S35" s="14" t="s">
        <v>47</v>
      </c>
      <c r="T35" s="101"/>
      <c r="U35" s="101"/>
      <c r="V35" s="102"/>
    </row>
    <row r="36" spans="2:22" ht="26.5" customHeight="1">
      <c r="B36" s="79" t="s">
        <v>48</v>
      </c>
      <c r="C36" s="79"/>
      <c r="D36" s="84">
        <f>F28*P21</f>
        <v>0</v>
      </c>
      <c r="E36" s="85">
        <v>6.8000000000000005E-2</v>
      </c>
      <c r="F36" s="84">
        <f t="shared" si="0"/>
        <v>0</v>
      </c>
      <c r="G36" s="86"/>
      <c r="M36" s="24"/>
      <c r="P36" s="14"/>
      <c r="Q36" s="14"/>
      <c r="R36" s="14"/>
      <c r="S36" s="14"/>
      <c r="T36" s="103"/>
      <c r="U36" s="104"/>
      <c r="V36" s="105"/>
    </row>
    <row r="37" spans="2:22" ht="26.5" customHeight="1">
      <c r="B37" s="79" t="s">
        <v>49</v>
      </c>
      <c r="C37" s="79"/>
      <c r="D37" s="84">
        <f>F28*P21</f>
        <v>0</v>
      </c>
      <c r="E37" s="85">
        <v>5.0000000000000001E-3</v>
      </c>
      <c r="F37" s="84">
        <f t="shared" si="0"/>
        <v>0</v>
      </c>
      <c r="G37" s="86"/>
      <c r="J37" s="3"/>
      <c r="M37" s="24"/>
      <c r="P37" s="106">
        <f>IF(B18="",0,DAYS360(B18,C18+1))</f>
        <v>0</v>
      </c>
      <c r="Q37" s="106">
        <f>ROUNDDOWN(P37/360,0)</f>
        <v>0</v>
      </c>
      <c r="R37" s="106">
        <f>ROUNDDOWN(IF(P37-(Q37*360)&lt;360,(P37/30)-(Q37*12)),0)</f>
        <v>0</v>
      </c>
      <c r="S37" s="106">
        <f>IF(P37="",0,P37-(Q37*360)-(R37*30))</f>
        <v>0</v>
      </c>
      <c r="T37" s="107" t="str">
        <f>CONCATENATE(Q37," an(s) ",R37," mois ",S37," jour(s)")</f>
        <v>0 an(s) 0 mois 0 jour(s)</v>
      </c>
      <c r="U37" s="108"/>
      <c r="V37" s="109"/>
    </row>
    <row r="38" spans="2:22" ht="32" customHeight="1">
      <c r="B38" s="110" t="s">
        <v>50</v>
      </c>
      <c r="C38" s="110"/>
      <c r="D38" s="63"/>
      <c r="E38" s="111"/>
      <c r="F38" s="84">
        <f t="shared" si="0"/>
        <v>0</v>
      </c>
      <c r="G38" s="86"/>
      <c r="J38" s="3"/>
      <c r="M38" s="24"/>
      <c r="P38" s="106"/>
      <c r="Q38" s="106"/>
      <c r="R38" s="106"/>
      <c r="S38" s="106"/>
      <c r="T38" s="112"/>
      <c r="U38" s="113"/>
      <c r="V38" s="114"/>
    </row>
    <row r="39" spans="2:22" ht="26.5" customHeight="1">
      <c r="B39" s="115" t="s">
        <v>51</v>
      </c>
      <c r="C39" s="115"/>
      <c r="D39" s="115"/>
      <c r="E39" s="115"/>
      <c r="F39" s="84">
        <f>SUM(F33:F38)</f>
        <v>0</v>
      </c>
      <c r="G39" s="86"/>
      <c r="J39" s="3"/>
      <c r="M39" s="24"/>
      <c r="P39" s="106">
        <f>IF(C18="",0,DAYS360(C18,K24+1))</f>
        <v>0</v>
      </c>
      <c r="Q39" s="106"/>
      <c r="R39" s="106">
        <f>ROUND(P39/30,0)</f>
        <v>0</v>
      </c>
      <c r="S39" s="106"/>
      <c r="T39" s="107" t="str">
        <f>CONCATENATE(Q39," an(s) ",R39," mois ",S39," jour(s)")</f>
        <v xml:space="preserve"> an(s) 0 mois  jour(s)</v>
      </c>
      <c r="U39" s="108"/>
      <c r="V39" s="109"/>
    </row>
    <row r="40" spans="2:22" ht="26.5" customHeight="1">
      <c r="B40" s="116"/>
      <c r="C40" s="116"/>
      <c r="D40" s="86"/>
      <c r="E40" s="117"/>
      <c r="F40" s="86"/>
      <c r="G40" s="86"/>
      <c r="J40" s="3"/>
      <c r="M40" s="24"/>
      <c r="P40" s="118"/>
      <c r="Q40" s="118"/>
      <c r="R40" s="118"/>
      <c r="S40" s="118"/>
      <c r="T40" s="119"/>
      <c r="U40" s="119"/>
      <c r="V40" s="119"/>
    </row>
    <row r="41" spans="2:22" ht="26.5" customHeight="1">
      <c r="B41" s="115" t="s">
        <v>52</v>
      </c>
      <c r="C41" s="115"/>
      <c r="D41" s="120">
        <f>F28-F39</f>
        <v>0</v>
      </c>
      <c r="E41" s="115"/>
      <c r="F41" s="86"/>
      <c r="G41" s="86"/>
      <c r="H41" s="99"/>
      <c r="I41" s="99"/>
      <c r="J41" s="3"/>
      <c r="M41" s="24"/>
      <c r="P41" s="118"/>
      <c r="Q41" s="118"/>
      <c r="R41" s="118"/>
      <c r="S41" s="118"/>
      <c r="T41" s="119"/>
      <c r="U41" s="119"/>
      <c r="V41" s="119"/>
    </row>
    <row r="42" spans="2:22" ht="26.5" customHeight="1">
      <c r="B42" s="116"/>
      <c r="C42" s="116"/>
      <c r="D42" s="86"/>
      <c r="E42" s="117"/>
      <c r="F42" s="86"/>
      <c r="G42" s="86"/>
      <c r="H42" s="99"/>
      <c r="I42" s="99"/>
      <c r="J42" s="3"/>
      <c r="M42" s="24"/>
      <c r="P42" s="118"/>
      <c r="Q42" s="118"/>
      <c r="R42" s="118"/>
      <c r="S42" s="118"/>
      <c r="T42" s="119"/>
      <c r="U42" s="119"/>
      <c r="V42" s="119"/>
    </row>
    <row r="43" spans="2:22" ht="14.5" customHeight="1">
      <c r="B43" s="121"/>
      <c r="C43" s="122"/>
      <c r="D43" s="122"/>
      <c r="E43" s="121"/>
      <c r="F43" s="122"/>
      <c r="G43" s="122"/>
      <c r="I43" s="18"/>
      <c r="J43" s="18"/>
      <c r="M43" s="24"/>
      <c r="P43" s="118"/>
      <c r="Q43" s="118"/>
      <c r="R43" s="118"/>
      <c r="S43" s="118"/>
    </row>
    <row r="44" spans="2:22" hidden="1">
      <c r="B44" s="123"/>
      <c r="C44" s="123"/>
      <c r="D44" s="123"/>
      <c r="E44" s="124"/>
      <c r="G44" s="125"/>
    </row>
    <row r="45" spans="2:22">
      <c r="B45" s="126" t="s">
        <v>53</v>
      </c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</row>
    <row r="46" spans="2:22" ht="34.5" customHeight="1">
      <c r="B46" s="127" t="s">
        <v>54</v>
      </c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</row>
  </sheetData>
  <sheetProtection selectLockedCells="1"/>
  <mergeCells count="42">
    <mergeCell ref="F2:J5"/>
    <mergeCell ref="B39:E39"/>
    <mergeCell ref="T39:V39"/>
    <mergeCell ref="B41:C41"/>
    <mergeCell ref="D41:E41"/>
    <mergeCell ref="B44:D44"/>
    <mergeCell ref="B46:N46"/>
    <mergeCell ref="T34:V35"/>
    <mergeCell ref="B35:C35"/>
    <mergeCell ref="B36:C36"/>
    <mergeCell ref="B37:C37"/>
    <mergeCell ref="T37:V37"/>
    <mergeCell ref="B38:C38"/>
    <mergeCell ref="P31:Q31"/>
    <mergeCell ref="B32:C32"/>
    <mergeCell ref="I32:L34"/>
    <mergeCell ref="P32:Q32"/>
    <mergeCell ref="B33:C33"/>
    <mergeCell ref="B34:C34"/>
    <mergeCell ref="P34:S34"/>
    <mergeCell ref="I25:J25"/>
    <mergeCell ref="K25:L25"/>
    <mergeCell ref="P27:Q27"/>
    <mergeCell ref="B28:E28"/>
    <mergeCell ref="I28:K28"/>
    <mergeCell ref="B30:D30"/>
    <mergeCell ref="I30:K30"/>
    <mergeCell ref="D18:F18"/>
    <mergeCell ref="I18:L18"/>
    <mergeCell ref="B20:C20"/>
    <mergeCell ref="D20:E20"/>
    <mergeCell ref="B24:C24"/>
    <mergeCell ref="D24:E24"/>
    <mergeCell ref="I24:J24"/>
    <mergeCell ref="K24:L24"/>
    <mergeCell ref="E8:K9"/>
    <mergeCell ref="A10:N10"/>
    <mergeCell ref="B12:C12"/>
    <mergeCell ref="D12:G12"/>
    <mergeCell ref="P16:S16"/>
    <mergeCell ref="D17:F17"/>
    <mergeCell ref="I17:L17"/>
  </mergeCells>
  <conditionalFormatting sqref="T37:V42">
    <cfRule type="expression" dxfId="1" priority="1" stopIfTrue="1">
      <formula>$G$16=""</formula>
    </cfRule>
    <cfRule type="expression" dxfId="0" priority="2" stopIfTrue="1">
      <formula>#REF!=""</formula>
    </cfRule>
  </conditionalFormatting>
  <dataValidations count="1">
    <dataValidation type="list" allowBlank="1" showInputMessage="1" showErrorMessage="1" sqref="I17:L17" xr:uid="{B98247B6-3DBE-4FDF-AFD2-C39124945E44}">
      <formula1>$P$4:$P$8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9BC2E-48C4-437C-A3BB-11522EDF5273}">
  <dimension ref="A2:K20"/>
  <sheetViews>
    <sheetView showGridLines="0" view="pageBreakPreview" zoomScale="130" zoomScaleNormal="100" zoomScaleSheetLayoutView="130" workbookViewId="0">
      <selection activeCell="F16" sqref="F16:K20"/>
    </sheetView>
  </sheetViews>
  <sheetFormatPr baseColWidth="10" defaultColWidth="11" defaultRowHeight="14"/>
  <cols>
    <col min="7" max="7" width="12.83203125" customWidth="1"/>
    <col min="8" max="8" width="20" customWidth="1"/>
  </cols>
  <sheetData>
    <row r="2" spans="1:11">
      <c r="A2" s="150" t="s">
        <v>62</v>
      </c>
      <c r="B2" s="150"/>
    </row>
    <row r="3" spans="1:11">
      <c r="A3" s="150"/>
      <c r="B3" s="150"/>
    </row>
    <row r="4" spans="1:11">
      <c r="A4" s="150"/>
      <c r="B4" s="150"/>
    </row>
    <row r="5" spans="1:11">
      <c r="A5" s="150"/>
      <c r="B5" s="150"/>
    </row>
    <row r="6" spans="1:11">
      <c r="A6" s="150"/>
      <c r="B6" s="150"/>
    </row>
    <row r="7" spans="1:11">
      <c r="B7" s="128" t="s">
        <v>55</v>
      </c>
      <c r="C7" s="129"/>
      <c r="D7" s="129"/>
      <c r="E7" s="129"/>
      <c r="F7" s="129"/>
      <c r="G7" s="129"/>
      <c r="H7" s="129"/>
      <c r="I7" s="129"/>
      <c r="J7" s="129"/>
    </row>
    <row r="8" spans="1:11">
      <c r="B8" s="130"/>
      <c r="C8" s="131"/>
      <c r="D8" s="131"/>
      <c r="E8" s="132" t="s">
        <v>56</v>
      </c>
      <c r="F8" s="132"/>
      <c r="G8" s="133"/>
      <c r="H8" s="131"/>
      <c r="I8" s="131"/>
      <c r="J8" s="131"/>
    </row>
    <row r="9" spans="1:11">
      <c r="B9" s="130"/>
      <c r="C9" s="131"/>
      <c r="D9" s="131"/>
      <c r="E9" s="131"/>
      <c r="F9" s="131"/>
      <c r="G9" s="131"/>
      <c r="H9" s="131"/>
      <c r="I9" s="131"/>
      <c r="J9" s="131"/>
    </row>
    <row r="10" spans="1:11" ht="32.15" customHeight="1">
      <c r="B10" s="134" t="s">
        <v>57</v>
      </c>
      <c r="C10" s="135" t="s">
        <v>58</v>
      </c>
      <c r="D10" s="135"/>
      <c r="E10" s="135"/>
      <c r="F10" s="136" t="s">
        <v>52</v>
      </c>
      <c r="G10" s="136"/>
      <c r="H10" s="137" t="s">
        <v>59</v>
      </c>
      <c r="I10" s="138" t="s">
        <v>60</v>
      </c>
      <c r="J10" s="139"/>
    </row>
    <row r="11" spans="1:11" ht="22.5" customHeight="1">
      <c r="B11" s="140" t="str">
        <f>IF(ISBLANK(Calculateur_Licenciement!J12),"",Calculateur_Licenciement!J12)</f>
        <v/>
      </c>
      <c r="C11" s="141" t="str">
        <f>IF(ISBLANK(Calculateur_Licenciement!D12),"",Calculateur_Licenciement!D12)</f>
        <v/>
      </c>
      <c r="D11" s="141"/>
      <c r="E11" s="141"/>
      <c r="F11" s="142">
        <f>IF(ISBLANK(Calculateur_Licenciement!D41),"",Calculateur_Licenciement!D41)</f>
        <v>0</v>
      </c>
      <c r="G11" s="142"/>
      <c r="H11" s="143" t="str">
        <f>Calculateur_Licenciement!D20</f>
        <v>0 an(s)</v>
      </c>
      <c r="I11" s="144">
        <f>IF(ISBLANK(Calculateur_Licenciement!L30),"",Calculateur_Licenciement!L30)</f>
        <v>0</v>
      </c>
      <c r="J11" s="145"/>
    </row>
    <row r="13" spans="1:11">
      <c r="B13" s="146" t="s">
        <v>61</v>
      </c>
      <c r="C13" s="147">
        <f ca="1">TODAY()</f>
        <v>45253</v>
      </c>
    </row>
    <row r="16" spans="1:11" ht="14.15" customHeight="1">
      <c r="F16" s="149" t="s">
        <v>63</v>
      </c>
      <c r="G16" s="149"/>
      <c r="H16" s="149"/>
      <c r="I16" s="149"/>
      <c r="J16" s="149"/>
      <c r="K16" s="149"/>
    </row>
    <row r="17" spans="6:11">
      <c r="F17" s="149"/>
      <c r="G17" s="149"/>
      <c r="H17" s="149"/>
      <c r="I17" s="149"/>
      <c r="J17" s="149"/>
      <c r="K17" s="149"/>
    </row>
    <row r="18" spans="6:11">
      <c r="F18" s="149"/>
      <c r="G18" s="149"/>
      <c r="H18" s="149"/>
      <c r="I18" s="149"/>
      <c r="J18" s="149"/>
      <c r="K18" s="149"/>
    </row>
    <row r="19" spans="6:11">
      <c r="F19" s="149"/>
      <c r="G19" s="149"/>
      <c r="H19" s="149"/>
      <c r="I19" s="149"/>
      <c r="J19" s="149"/>
      <c r="K19" s="149"/>
    </row>
    <row r="20" spans="6:11">
      <c r="F20" s="149"/>
      <c r="G20" s="149"/>
      <c r="H20" s="149"/>
      <c r="I20" s="149"/>
      <c r="J20" s="149"/>
      <c r="K20" s="149"/>
    </row>
  </sheetData>
  <sheetProtection selectLockedCells="1"/>
  <mergeCells count="10">
    <mergeCell ref="F16:K20"/>
    <mergeCell ref="A2:B6"/>
    <mergeCell ref="B7:J7"/>
    <mergeCell ref="E8:F8"/>
    <mergeCell ref="C10:E10"/>
    <mergeCell ref="F10:G10"/>
    <mergeCell ref="I10:J10"/>
    <mergeCell ref="C11:E11"/>
    <mergeCell ref="F11:G11"/>
    <mergeCell ref="I11:J11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Calculateur_Licenciement</vt:lpstr>
      <vt:lpstr>Etat liquidatif Licenciement</vt:lpstr>
      <vt:lpstr>Calculateur_Licenciement!Zone_d_impression</vt:lpstr>
      <vt:lpstr>'Etat liquidatif Licenciement'!Zone_d_impression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Lepel</dc:creator>
  <cp:lastModifiedBy>Johanna Lepel</cp:lastModifiedBy>
  <dcterms:created xsi:type="dcterms:W3CDTF">2023-11-23T15:19:44Z</dcterms:created>
  <dcterms:modified xsi:type="dcterms:W3CDTF">2023-11-23T15:31:37Z</dcterms:modified>
</cp:coreProperties>
</file>