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lepel\Downloads\PERSO\Formatrice\ADIAJ\VISIO_RemunerationContractuels\Outils\"/>
    </mc:Choice>
  </mc:AlternateContent>
  <xr:revisionPtr revIDLastSave="0" documentId="13_ncr:1_{591D7932-192D-49EE-BBDB-57B4831F32A1}" xr6:coauthVersionLast="47" xr6:coauthVersionMax="47" xr10:uidLastSave="{00000000-0000-0000-0000-000000000000}"/>
  <bookViews>
    <workbookView xWindow="-120" yWindow="-16320" windowWidth="29040" windowHeight="15840" xr2:uid="{BFE0263E-4C89-4CC7-9EBA-294C76BA6E97}"/>
  </bookViews>
  <sheets>
    <sheet name="CalculateurIndemnitéFinCont " sheetId="1" r:id="rId1"/>
    <sheet name="Feuil1" sheetId="3" r:id="rId2"/>
    <sheet name="Etat liquidatif IFC" sheetId="2" r:id="rId3"/>
  </sheets>
  <externalReferences>
    <externalReference r:id="rId4"/>
  </externalReferences>
  <definedNames>
    <definedName name="CDD_SE">#REF!</definedName>
    <definedName name="CDD_Vacation">#REF!</definedName>
    <definedName name="CDD1an1jr">#REF!</definedName>
    <definedName name="CDDRP">#REF!</definedName>
    <definedName name="CDDsuccesApres">#REF!</definedName>
    <definedName name="CDDsuccesAvant">#REF!</definedName>
    <definedName name="CDDsuccessifs">#REF!</definedName>
    <definedName name="ContratsNonEligibles">#REF!</definedName>
    <definedName name="ContratsParticuliers">#REF!</definedName>
    <definedName name="D2009suiviArt43">#REF!</definedName>
    <definedName name="FinCDDetCoupureContrat">#REF!</definedName>
    <definedName name="LesAdr">[1]exemple!$B$137:$B$150</definedName>
    <definedName name="MultiEmployeurs">#REF!</definedName>
    <definedName name="MySelCat">[1]exemple!$D$170</definedName>
    <definedName name="Partiel_Incomplet">#REF!</definedName>
    <definedName name="PlrsFondements">#REF!</definedName>
    <definedName name="_xlnm.Print_Area" localSheetId="0">'CalculateurIndemnitéFinCont '!$A$1:$N$40</definedName>
    <definedName name="_xlnm.Print_Area" localSheetId="2">'Etat liquidatif IFC'!$A$1:$K$33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C13" i="2" l="1"/>
  <c r="C11" i="2"/>
  <c r="B11" i="2"/>
  <c r="Q30" i="1"/>
  <c r="P30" i="1"/>
  <c r="L31" i="1"/>
  <c r="P26" i="1"/>
  <c r="E35" i="1" s="1"/>
  <c r="G11" i="2" s="1"/>
  <c r="D22" i="1"/>
  <c r="P33" i="1" l="1"/>
  <c r="E36" i="1" s="1"/>
  <c r="R30" i="1"/>
  <c r="S30" i="1" s="1"/>
  <c r="L33" i="1" l="1"/>
  <c r="I11" i="2" s="1"/>
  <c r="T30" i="1"/>
</calcChain>
</file>

<file path=xl/sharedStrings.xml><?xml version="1.0" encoding="utf-8"?>
<sst xmlns="http://schemas.openxmlformats.org/spreadsheetml/2006/main" count="67" uniqueCount="61">
  <si>
    <t>Dernière mise à jour : 24/05/2023</t>
  </si>
  <si>
    <t>Calculateur de l'indemnité de fin de contrat</t>
  </si>
  <si>
    <r>
      <rPr>
        <b/>
        <sz val="12"/>
        <color rgb="FFFF0000"/>
        <rFont val="Arial"/>
        <family val="2"/>
      </rPr>
      <t>IMPORTANT</t>
    </r>
    <r>
      <rPr>
        <b/>
        <sz val="12"/>
        <color theme="1"/>
        <rFont val="Arial"/>
        <family val="2"/>
      </rPr>
      <t xml:space="preserve"> :</t>
    </r>
    <r>
      <rPr>
        <sz val="12"/>
        <color theme="1"/>
        <rFont val="Arial"/>
        <family val="2"/>
      </rPr>
      <t xml:space="preserve"> les cellules de couleur jaune doivent être </t>
    </r>
    <r>
      <rPr>
        <b/>
        <u/>
        <sz val="12"/>
        <color theme="1"/>
        <rFont val="Arial"/>
        <family val="2"/>
      </rPr>
      <t>obligatoirement</t>
    </r>
    <r>
      <rPr>
        <sz val="12"/>
        <color theme="1"/>
        <rFont val="Arial"/>
        <family val="2"/>
      </rPr>
      <t xml:space="preserve"> complétées.</t>
    </r>
  </si>
  <si>
    <t>Nom et prénom de l'agent :</t>
  </si>
  <si>
    <t>Matricule :</t>
  </si>
  <si>
    <r>
      <rPr>
        <b/>
        <sz val="11"/>
        <color rgb="FF00519E"/>
        <rFont val="Wingdings"/>
        <charset val="2"/>
      </rPr>
      <t>l</t>
    </r>
    <r>
      <rPr>
        <b/>
        <sz val="11"/>
        <color theme="1"/>
        <rFont val="Arial"/>
        <family val="2"/>
      </rPr>
      <t xml:space="preserve">  Fondement juridique du contrat</t>
    </r>
  </si>
  <si>
    <r>
      <rPr>
        <b/>
        <sz val="11"/>
        <color rgb="FF00519E"/>
        <rFont val="Wingdings"/>
        <charset val="2"/>
      </rPr>
      <t>l</t>
    </r>
    <r>
      <rPr>
        <b/>
        <sz val="11"/>
        <rFont val="Arial"/>
        <family val="2"/>
      </rPr>
      <t xml:space="preserve"> Carrière de l'agent</t>
    </r>
  </si>
  <si>
    <t xml:space="preserve">Au terme de son contrat d'engagement, l'agent bénéficie-t-il d'un nouveau contrat à durée déterminée ou indéterminée ou d'une nomination en qualité de fonctionnaire stagiaire ou a-t-il refusé un contrat à durée indéterminée dans la fonction publique de l'Etat, sur le même emploi ou un emploi similaire, assorti d'une rémunération au moins équivalente  ? </t>
  </si>
  <si>
    <r>
      <rPr>
        <b/>
        <sz val="11"/>
        <color rgb="FF00519E"/>
        <rFont val="Wingdings"/>
        <charset val="2"/>
      </rPr>
      <t>l</t>
    </r>
    <r>
      <rPr>
        <b/>
        <sz val="11"/>
        <color theme="1"/>
        <rFont val="Arial"/>
        <family val="2"/>
      </rPr>
      <t xml:space="preserve">  Durée du contrat</t>
    </r>
  </si>
  <si>
    <r>
      <t>Date de début du</t>
    </r>
    <r>
      <rPr>
        <b/>
        <sz val="11"/>
        <color theme="1"/>
        <rFont val="Arial"/>
        <family val="2"/>
      </rPr>
      <t xml:space="preserve"> </t>
    </r>
    <r>
      <rPr>
        <b/>
        <sz val="11"/>
        <rFont val="Arial"/>
        <family val="2"/>
      </rPr>
      <t>contrat initial</t>
    </r>
  </si>
  <si>
    <t>Date de fin*</t>
  </si>
  <si>
    <t>Durée totale</t>
  </si>
  <si>
    <t>* renouvellement(s) compris</t>
  </si>
  <si>
    <r>
      <rPr>
        <b/>
        <sz val="11"/>
        <color rgb="FF00519E"/>
        <rFont val="Wingdings"/>
        <charset val="2"/>
      </rPr>
      <t>l</t>
    </r>
    <r>
      <rPr>
        <b/>
        <sz val="11"/>
        <color rgb="FF00519E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Rémunération de référence</t>
    </r>
  </si>
  <si>
    <r>
      <rPr>
        <b/>
        <sz val="11"/>
        <color rgb="FF00519E"/>
        <rFont val="Wingdings"/>
        <charset val="2"/>
      </rPr>
      <t>l</t>
    </r>
    <r>
      <rPr>
        <b/>
        <sz val="11"/>
        <color theme="1"/>
        <rFont val="Arial"/>
        <family val="2"/>
      </rPr>
      <t xml:space="preserve">  Eligibilité à la prime de précarité</t>
    </r>
  </si>
  <si>
    <t>Rémunération brute globale perçue</t>
  </si>
  <si>
    <t>Mois</t>
  </si>
  <si>
    <t>Rémunération brute</t>
  </si>
  <si>
    <t xml:space="preserve">L'agent est-il éligible à la prime de précarité ? </t>
  </si>
  <si>
    <t>Mois n° 1</t>
  </si>
  <si>
    <t>Mois n° 8</t>
  </si>
  <si>
    <t>Durée de l'engagement</t>
  </si>
  <si>
    <t>Mois n° 2</t>
  </si>
  <si>
    <t>Mois n° 9</t>
  </si>
  <si>
    <r>
      <rPr>
        <b/>
        <sz val="11"/>
        <color rgb="FF00519E"/>
        <rFont val="Wingdings"/>
        <charset val="2"/>
      </rPr>
      <t>l</t>
    </r>
    <r>
      <rPr>
        <b/>
        <sz val="11"/>
        <color rgb="FF00519E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Montant brut de l'indemnité de fin de contrat</t>
    </r>
  </si>
  <si>
    <t>Total jours</t>
  </si>
  <si>
    <t>Année</t>
  </si>
  <si>
    <t>Jours</t>
  </si>
  <si>
    <t>Mois n° 3</t>
  </si>
  <si>
    <t>Mois n° 10</t>
  </si>
  <si>
    <t>Mois n° 4</t>
  </si>
  <si>
    <t>Mois n° 11</t>
  </si>
  <si>
    <t>Mois n° 5</t>
  </si>
  <si>
    <t>Mois n° 12</t>
  </si>
  <si>
    <t>Plafond de rémunération</t>
  </si>
  <si>
    <t>Mois n° 6</t>
  </si>
  <si>
    <t>Mois n° 13</t>
  </si>
  <si>
    <t>Montant brut retenu</t>
  </si>
  <si>
    <t>Mois n° 7</t>
  </si>
  <si>
    <t>Rémunération brute globale perçue :</t>
  </si>
  <si>
    <t>Plafond de rémunération
pour l'attribution de l'indemnité :</t>
  </si>
  <si>
    <r>
      <rPr>
        <u/>
        <sz val="10"/>
        <color theme="1"/>
        <rFont val="Arial"/>
        <family val="2"/>
      </rPr>
      <t>Références</t>
    </r>
    <r>
      <rPr>
        <sz val="10"/>
        <color theme="1"/>
        <rFont val="Arial"/>
        <family val="2"/>
      </rPr>
      <t xml:space="preserve"> :</t>
    </r>
  </si>
  <si>
    <t>Code général de la fonction publique (article L. 554-3)</t>
  </si>
  <si>
    <t>Décret n° 88-145 du 15 février 1988 pris pour l'application de l'article 136 de la loi du 26 janvier 1984 modifiée portant dispositions statutaires relatives à la fonction publique territoriale et relatif aux agents contractuels de la fonction publique territoriale (article 39-1-1)</t>
  </si>
  <si>
    <t>Etat liquidatif relatif au versement de l'indemnité de fin de contrat</t>
  </si>
  <si>
    <t>Paie du mois de</t>
  </si>
  <si>
    <t>Matricule</t>
  </si>
  <si>
    <t>Nom et prénom de l'agent</t>
  </si>
  <si>
    <t>Rémunération brute 
globale perçue</t>
  </si>
  <si>
    <t>Montant de l'indemnité</t>
  </si>
  <si>
    <t xml:space="preserve">Fait à Paris, le : </t>
  </si>
  <si>
    <t>SMIC horaire</t>
  </si>
  <si>
    <t>LOGO COLLECTIVITE</t>
  </si>
  <si>
    <t>Identite et qualite du signataire</t>
  </si>
  <si>
    <t>Liste Déroulante - Fondement juridique</t>
  </si>
  <si>
    <r>
      <t>Article L. 332-8 (1°)</t>
    </r>
    <r>
      <rPr>
        <i/>
        <sz val="11"/>
        <color theme="1"/>
        <rFont val="Calibri"/>
        <family val="2"/>
        <scheme val="minor"/>
      </rPr>
      <t xml:space="preserve"> (ex-article 3-3 (1°))</t>
    </r>
  </si>
  <si>
    <r>
      <t>Article L. 332-8 (2°)</t>
    </r>
    <r>
      <rPr>
        <i/>
        <sz val="11"/>
        <color theme="1"/>
        <rFont val="Calibri"/>
        <family val="2"/>
        <scheme val="minor"/>
      </rPr>
      <t xml:space="preserve"> (ex-article 3-3 (2°))</t>
    </r>
  </si>
  <si>
    <r>
      <t>Article L. 332-8 (5°)</t>
    </r>
    <r>
      <rPr>
        <i/>
        <sz val="11"/>
        <color theme="1"/>
        <rFont val="Calibri"/>
        <family val="2"/>
        <scheme val="minor"/>
      </rPr>
      <t xml:space="preserve"> (ex-article 3-3 (4°))</t>
    </r>
  </si>
  <si>
    <r>
      <t>Article L. 332-13</t>
    </r>
    <r>
      <rPr>
        <i/>
        <sz val="11"/>
        <color theme="1"/>
        <rFont val="Calibri"/>
        <family val="2"/>
        <scheme val="minor"/>
      </rPr>
      <t xml:space="preserve"> (ex-article 3-1)</t>
    </r>
  </si>
  <si>
    <r>
      <t xml:space="preserve">Article L.332-14 </t>
    </r>
    <r>
      <rPr>
        <i/>
        <sz val="11"/>
        <color theme="1"/>
        <rFont val="Calibri"/>
        <family val="2"/>
        <scheme val="minor"/>
      </rPr>
      <t>(ex-article 3-2)</t>
    </r>
  </si>
  <si>
    <r>
      <t xml:space="preserve">Article L.332-23 (1°) </t>
    </r>
    <r>
      <rPr>
        <i/>
        <sz val="11"/>
        <color theme="1"/>
        <rFont val="Calibri"/>
        <family val="2"/>
        <scheme val="minor"/>
      </rPr>
      <t>(ex-article 3-I-1°)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</si>
</sst>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0000000"/>
    <numFmt numFmtId="166" formatCode="#,##0.00\ &quot;€&quot;"/>
  </numFmts>
  <fonts count="3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519E"/>
      <name val="Arial"/>
      <family val="2"/>
    </font>
    <font>
      <sz val="10"/>
      <color theme="1"/>
      <name val="Arial"/>
      <family val="2"/>
    </font>
    <font>
      <sz val="8"/>
      <color rgb="FF00519E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  <charset val="2"/>
    </font>
    <font>
      <b/>
      <sz val="11"/>
      <color rgb="FF00519E"/>
      <name val="Wingdings"/>
      <charset val="2"/>
    </font>
    <font>
      <b/>
      <sz val="11"/>
      <color theme="1"/>
      <name val="Arial"/>
      <family val="2"/>
    </font>
    <font>
      <b/>
      <sz val="11"/>
      <name val="Arial"/>
      <family val="2"/>
      <charset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color rgb="FF00519E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rgb="FF00519E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rgb="FF00519E"/>
      </left>
      <right style="hair">
        <color rgb="FF00519E"/>
      </right>
      <top style="hair">
        <color rgb="FF00519E"/>
      </top>
      <bottom style="hair">
        <color rgb="FF00519E"/>
      </bottom>
      <diagonal/>
    </border>
  </borders>
  <cellStyleXfs count="6">
    <xf numFmtId="0" fontId="0" fillId="0" borderId="0"/>
    <xf numFmtId="44" fontId="1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8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2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4" fillId="0" borderId="0" xfId="2" applyFont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vertical="center"/>
    </xf>
    <xf numFmtId="165" fontId="12" fillId="0" borderId="0" xfId="3" applyNumberFormat="1" applyFont="1" applyFill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6" fillId="3" borderId="0" xfId="2" applyFont="1" applyFill="1" applyAlignment="1">
      <alignment vertical="center"/>
    </xf>
    <xf numFmtId="0" fontId="17" fillId="3" borderId="0" xfId="2" applyFont="1" applyFill="1" applyAlignment="1">
      <alignment vertical="center"/>
    </xf>
    <xf numFmtId="0" fontId="18" fillId="3" borderId="0" xfId="2" applyFont="1" applyFill="1" applyAlignment="1">
      <alignment horizontal="center" vertical="center"/>
    </xf>
    <xf numFmtId="0" fontId="17" fillId="3" borderId="0" xfId="2" applyFont="1" applyFill="1" applyAlignment="1">
      <alignment horizontal="left" vertical="center"/>
    </xf>
    <xf numFmtId="0" fontId="18" fillId="2" borderId="3" xfId="2" applyFont="1" applyFill="1" applyBorder="1" applyAlignment="1" applyProtection="1">
      <alignment horizontal="center" vertical="center"/>
      <protection locked="0"/>
    </xf>
    <xf numFmtId="0" fontId="19" fillId="3" borderId="0" xfId="2" applyFont="1" applyFill="1" applyAlignment="1">
      <alignment vertical="top" wrapText="1"/>
    </xf>
    <xf numFmtId="0" fontId="19" fillId="3" borderId="0" xfId="2" applyFont="1" applyFill="1" applyAlignment="1">
      <alignment vertical="center"/>
    </xf>
    <xf numFmtId="0" fontId="15" fillId="0" borderId="0" xfId="2" applyFont="1" applyAlignment="1">
      <alignment horizontal="left" vertical="center"/>
    </xf>
    <xf numFmtId="0" fontId="0" fillId="0" borderId="3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14" fontId="4" fillId="2" borderId="3" xfId="2" applyNumberFormat="1" applyFont="1" applyFill="1" applyBorder="1" applyAlignment="1" applyProtection="1">
      <alignment horizontal="center" vertical="center"/>
      <protection locked="0"/>
    </xf>
    <xf numFmtId="0" fontId="4" fillId="0" borderId="3" xfId="2" applyFont="1" applyBorder="1" applyAlignment="1">
      <alignment horizontal="center" vertical="center"/>
    </xf>
    <xf numFmtId="0" fontId="19" fillId="0" borderId="0" xfId="2" applyFont="1" applyAlignment="1">
      <alignment vertical="center"/>
    </xf>
    <xf numFmtId="0" fontId="20" fillId="0" borderId="0" xfId="2" applyFont="1"/>
    <xf numFmtId="14" fontId="4" fillId="0" borderId="0" xfId="2" applyNumberFormat="1" applyFont="1" applyAlignment="1">
      <alignment horizontal="center" vertical="center"/>
    </xf>
    <xf numFmtId="166" fontId="4" fillId="0" borderId="3" xfId="2" applyNumberFormat="1" applyFont="1" applyBorder="1" applyAlignment="1">
      <alignment horizontal="center" vertical="center"/>
    </xf>
    <xf numFmtId="0" fontId="2" fillId="0" borderId="0" xfId="2" applyAlignment="1">
      <alignment wrapText="1"/>
    </xf>
    <xf numFmtId="0" fontId="12" fillId="0" borderId="0" xfId="2" applyFont="1" applyAlignment="1">
      <alignment horizontal="left" vertical="center"/>
    </xf>
    <xf numFmtId="0" fontId="4" fillId="0" borderId="3" xfId="2" applyFont="1" applyBorder="1" applyAlignment="1">
      <alignment horizontal="center" vertical="center" wrapText="1"/>
    </xf>
    <xf numFmtId="0" fontId="2" fillId="3" borderId="0" xfId="2" applyFill="1"/>
    <xf numFmtId="0" fontId="4" fillId="3" borderId="0" xfId="2" applyFont="1" applyFill="1" applyAlignment="1">
      <alignment horizontal="center" vertical="center"/>
    </xf>
    <xf numFmtId="0" fontId="22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166" fontId="4" fillId="2" borderId="3" xfId="2" applyNumberFormat="1" applyFont="1" applyFill="1" applyBorder="1" applyAlignment="1" applyProtection="1">
      <alignment horizontal="center" vertical="center"/>
      <protection locked="0"/>
    </xf>
    <xf numFmtId="166" fontId="4" fillId="3" borderId="0" xfId="2" applyNumberFormat="1" applyFont="1" applyFill="1" applyAlignment="1">
      <alignment horizontal="center" vertical="center"/>
    </xf>
    <xf numFmtId="0" fontId="18" fillId="0" borderId="3" xfId="2" applyFont="1" applyBorder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166" fontId="4" fillId="0" borderId="3" xfId="2" applyNumberFormat="1" applyFont="1" applyBorder="1" applyAlignment="1">
      <alignment vertical="center"/>
    </xf>
    <xf numFmtId="0" fontId="4" fillId="0" borderId="0" xfId="2" applyFont="1"/>
    <xf numFmtId="0" fontId="2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25" fillId="2" borderId="14" xfId="0" applyNumberFormat="1" applyFont="1" applyFill="1" applyBorder="1" applyAlignment="1" applyProtection="1">
      <alignment horizontal="left" vertical="center"/>
      <protection locked="0"/>
    </xf>
    <xf numFmtId="0" fontId="2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14" fontId="26" fillId="0" borderId="0" xfId="0" applyNumberFormat="1" applyFont="1" applyAlignment="1">
      <alignment horizontal="left" vertical="center"/>
    </xf>
    <xf numFmtId="0" fontId="23" fillId="0" borderId="0" xfId="2" applyFont="1" applyAlignment="1">
      <alignment horizontal="right" vertical="center"/>
    </xf>
    <xf numFmtId="0" fontId="23" fillId="0" borderId="0" xfId="2" applyFont="1" applyAlignment="1">
      <alignment horizontal="right" wrapText="1"/>
    </xf>
    <xf numFmtId="0" fontId="23" fillId="0" borderId="0" xfId="2" applyFont="1" applyAlignment="1">
      <alignment horizontal="right"/>
    </xf>
    <xf numFmtId="0" fontId="23" fillId="0" borderId="13" xfId="2" applyFont="1" applyBorder="1" applyAlignment="1">
      <alignment horizontal="right"/>
    </xf>
    <xf numFmtId="0" fontId="4" fillId="0" borderId="0" xfId="2" applyFont="1" applyAlignment="1">
      <alignment horizontal="left" vertical="top" wrapText="1"/>
    </xf>
    <xf numFmtId="0" fontId="27" fillId="0" borderId="0" xfId="2" applyFont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166" fontId="12" fillId="0" borderId="9" xfId="2" applyNumberFormat="1" applyFont="1" applyBorder="1" applyAlignment="1">
      <alignment horizontal="center" vertical="center"/>
    </xf>
    <xf numFmtId="166" fontId="12" fillId="0" borderId="12" xfId="2" applyNumberFormat="1" applyFont="1" applyBorder="1" applyAlignment="1">
      <alignment horizontal="center" vertical="center"/>
    </xf>
    <xf numFmtId="0" fontId="0" fillId="0" borderId="9" xfId="2" applyFont="1" applyBorder="1" applyAlignment="1">
      <alignment horizontal="center" vertical="center"/>
    </xf>
    <xf numFmtId="166" fontId="12" fillId="2" borderId="9" xfId="5" applyNumberFormat="1" applyFont="1" applyFill="1" applyBorder="1" applyAlignment="1" applyProtection="1">
      <alignment horizontal="center" vertical="center"/>
      <protection locked="0"/>
    </xf>
    <xf numFmtId="166" fontId="12" fillId="2" borderId="12" xfId="5" applyNumberFormat="1" applyFont="1" applyFill="1" applyBorder="1" applyAlignment="1" applyProtection="1">
      <alignment horizontal="center" vertical="center"/>
      <protection locked="0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166" fontId="8" fillId="0" borderId="9" xfId="5" applyNumberFormat="1" applyFont="1" applyFill="1" applyBorder="1" applyAlignment="1">
      <alignment horizontal="center" vertical="center"/>
    </xf>
    <xf numFmtId="166" fontId="8" fillId="0" borderId="12" xfId="5" applyNumberFormat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166" fontId="4" fillId="0" borderId="3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18" fillId="0" borderId="5" xfId="4" applyBorder="1" applyAlignment="1">
      <alignment horizontal="center" vertical="center" wrapText="1"/>
    </xf>
    <xf numFmtId="0" fontId="18" fillId="0" borderId="5" xfId="4" applyBorder="1" applyAlignment="1">
      <alignment horizontal="center" vertical="center"/>
    </xf>
    <xf numFmtId="0" fontId="18" fillId="0" borderId="6" xfId="4" applyBorder="1" applyAlignment="1">
      <alignment horizontal="center" vertical="center"/>
    </xf>
    <xf numFmtId="0" fontId="18" fillId="0" borderId="7" xfId="4" applyBorder="1" applyAlignment="1">
      <alignment horizontal="center" vertical="center"/>
    </xf>
    <xf numFmtId="0" fontId="18" fillId="0" borderId="8" xfId="4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0" fillId="2" borderId="2" xfId="2" applyFont="1" applyFill="1" applyBorder="1" applyAlignment="1" applyProtection="1">
      <alignment horizontal="center" vertical="center"/>
      <protection locked="0"/>
    </xf>
    <xf numFmtId="0" fontId="12" fillId="2" borderId="2" xfId="2" applyFont="1" applyFill="1" applyBorder="1" applyAlignment="1" applyProtection="1">
      <alignment horizontal="center" vertical="center"/>
      <protection locked="0"/>
    </xf>
    <xf numFmtId="165" fontId="0" fillId="2" borderId="2" xfId="3" applyNumberFormat="1" applyFont="1" applyFill="1" applyBorder="1" applyAlignment="1" applyProtection="1">
      <alignment horizontal="center" vertical="center"/>
      <protection locked="0"/>
    </xf>
    <xf numFmtId="165" fontId="12" fillId="2" borderId="2" xfId="3" applyNumberFormat="1" applyFont="1" applyFill="1" applyBorder="1" applyAlignment="1" applyProtection="1">
      <alignment horizontal="center" vertical="center"/>
      <protection locked="0"/>
    </xf>
    <xf numFmtId="0" fontId="12" fillId="2" borderId="2" xfId="2" applyFont="1" applyFill="1" applyBorder="1" applyAlignment="1" applyProtection="1">
      <alignment horizontal="left" vertical="center"/>
      <protection locked="0"/>
    </xf>
    <xf numFmtId="0" fontId="19" fillId="3" borderId="0" xfId="2" applyFont="1" applyFill="1" applyAlignment="1">
      <alignment horizontal="left" vertical="top" wrapText="1"/>
    </xf>
    <xf numFmtId="0" fontId="12" fillId="0" borderId="3" xfId="2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4" fillId="0" borderId="9" xfId="1" applyFont="1" applyBorder="1" applyAlignment="1" applyProtection="1">
      <alignment horizontal="center" vertical="center"/>
    </xf>
    <xf numFmtId="44" fontId="4" fillId="0" borderId="12" xfId="1" applyFont="1" applyBorder="1" applyAlignment="1" applyProtection="1">
      <alignment horizontal="center" vertical="center"/>
    </xf>
    <xf numFmtId="0" fontId="30" fillId="0" borderId="0" xfId="0" applyFont="1"/>
  </cellXfs>
  <cellStyles count="6">
    <cellStyle name="Milliers 3" xfId="3" xr:uid="{A067ABB4-E54D-4ECA-B402-746E91442AC3}"/>
    <cellStyle name="Monétaire" xfId="1" builtinId="4"/>
    <cellStyle name="Monétaire 2" xfId="5" xr:uid="{773E7441-A01F-4CE4-B39D-E55C52218F02}"/>
    <cellStyle name="Normal" xfId="0" builtinId="0"/>
    <cellStyle name="Normal 2" xfId="4" xr:uid="{3C4260FF-8165-415B-A7DF-C7DB74298984}"/>
    <cellStyle name="Normal 4" xfId="2" xr:uid="{B5FC555E-EDC9-43DE-BC19-C9C44CCD6143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j/AppData/Local/Microsoft/Windows/Temporary%20Internet%20Files/Content.IE5/3I77BI4B/Tableau%20engagement_2016_05_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exemple"/>
    </sheetNames>
    <sheetDataSet>
      <sheetData sheetId="0"/>
      <sheetData sheetId="1">
        <row r="137">
          <cell r="B137" t="str">
            <v>BOD</v>
          </cell>
        </row>
        <row r="138">
          <cell r="B138" t="str">
            <v>LIL</v>
          </cell>
        </row>
        <row r="139">
          <cell r="B139" t="str">
            <v>MRS</v>
          </cell>
        </row>
        <row r="140">
          <cell r="B140" t="str">
            <v>MPL</v>
          </cell>
        </row>
        <row r="141">
          <cell r="B141" t="str">
            <v>TLS</v>
          </cell>
        </row>
        <row r="142">
          <cell r="B142" t="str">
            <v>SXB</v>
          </cell>
        </row>
        <row r="143">
          <cell r="B143" t="str">
            <v>PA05</v>
          </cell>
        </row>
        <row r="144">
          <cell r="B144" t="str">
            <v>PA06</v>
          </cell>
        </row>
        <row r="145">
          <cell r="B145" t="str">
            <v>PA07</v>
          </cell>
        </row>
        <row r="146">
          <cell r="B146" t="str">
            <v>PA11</v>
          </cell>
        </row>
        <row r="147">
          <cell r="B147" t="str">
            <v>PA12</v>
          </cell>
        </row>
        <row r="148">
          <cell r="B148" t="str">
            <v>SIEGE</v>
          </cell>
        </row>
        <row r="149">
          <cell r="B149" t="str">
            <v>NAN</v>
          </cell>
        </row>
        <row r="150">
          <cell r="B150" t="str">
            <v>LYS</v>
          </cell>
        </row>
        <row r="170">
          <cell r="D170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0BB1E-579A-4C8D-81FA-0CDDDD034A5E}">
  <sheetPr>
    <pageSetUpPr fitToPage="1"/>
  </sheetPr>
  <dimension ref="A2:V40"/>
  <sheetViews>
    <sheetView showGridLines="0" tabSelected="1" view="pageBreakPreview" zoomScale="85" zoomScaleNormal="100" zoomScaleSheetLayoutView="85" workbookViewId="0">
      <selection activeCell="C29" sqref="C29"/>
    </sheetView>
  </sheetViews>
  <sheetFormatPr baseColWidth="10" defaultColWidth="10.5" defaultRowHeight="14.5"/>
  <cols>
    <col min="1" max="1" width="3" style="1" customWidth="1"/>
    <col min="2" max="2" width="13" style="1" customWidth="1"/>
    <col min="3" max="3" width="13.5" style="1" customWidth="1"/>
    <col min="4" max="4" width="10.5" style="1"/>
    <col min="5" max="5" width="11.58203125" style="1" customWidth="1"/>
    <col min="6" max="6" width="10.5" style="1"/>
    <col min="7" max="7" width="12.58203125" style="1" customWidth="1"/>
    <col min="8" max="13" width="10.5" style="1"/>
    <col min="14" max="14" width="10.5" style="1" customWidth="1"/>
    <col min="15" max="15" width="10.5" style="1" hidden="1" customWidth="1"/>
    <col min="16" max="16" width="18.58203125" style="1" hidden="1" customWidth="1"/>
    <col min="17" max="17" width="20.58203125" style="1" hidden="1" customWidth="1"/>
    <col min="18" max="18" width="19.58203125" style="1" hidden="1" customWidth="1"/>
    <col min="19" max="19" width="16.58203125" style="1" hidden="1" customWidth="1"/>
    <col min="20" max="22" width="10.5" style="1" hidden="1" customWidth="1"/>
    <col min="23" max="24" width="10.5" style="1" customWidth="1"/>
    <col min="25" max="16384" width="10.5" style="1"/>
  </cols>
  <sheetData>
    <row r="2" spans="1:19">
      <c r="F2" s="55" t="s">
        <v>52</v>
      </c>
      <c r="G2" s="55"/>
      <c r="H2" s="55"/>
      <c r="I2" s="55"/>
      <c r="J2" s="55"/>
    </row>
    <row r="3" spans="1:19">
      <c r="B3" s="2"/>
      <c r="C3" s="3"/>
      <c r="D3" s="3"/>
      <c r="E3" s="3"/>
      <c r="F3" s="55"/>
      <c r="G3" s="55"/>
      <c r="H3" s="55"/>
      <c r="I3" s="55"/>
      <c r="J3" s="55"/>
      <c r="K3" s="3"/>
      <c r="L3" s="3"/>
      <c r="M3" s="3"/>
      <c r="N3" s="3"/>
      <c r="O3" s="3"/>
      <c r="P3" s="3"/>
      <c r="Q3" s="3"/>
      <c r="R3" s="3"/>
      <c r="S3" s="3"/>
    </row>
    <row r="4" spans="1:19">
      <c r="B4" s="4"/>
      <c r="C4" s="3"/>
      <c r="D4" s="3"/>
      <c r="E4" s="3"/>
      <c r="F4" s="55"/>
      <c r="G4" s="55"/>
      <c r="H4" s="55"/>
      <c r="I4" s="55"/>
      <c r="J4" s="55"/>
      <c r="K4" s="3"/>
      <c r="L4" s="3"/>
      <c r="M4" s="3"/>
      <c r="N4" s="3"/>
      <c r="O4" s="3"/>
      <c r="P4" s="3"/>
      <c r="Q4" s="3"/>
      <c r="R4" s="3"/>
      <c r="S4" s="3"/>
    </row>
    <row r="5" spans="1:19">
      <c r="B5" s="5"/>
      <c r="C5" s="3"/>
      <c r="D5" s="3"/>
      <c r="E5" s="3"/>
      <c r="F5" s="55"/>
      <c r="G5" s="55"/>
      <c r="H5" s="55"/>
      <c r="I5" s="55"/>
      <c r="J5" s="55"/>
      <c r="K5" s="3"/>
      <c r="L5" s="3"/>
      <c r="M5" s="3"/>
      <c r="N5" s="6" t="s">
        <v>0</v>
      </c>
      <c r="O5" s="3"/>
      <c r="P5" s="3"/>
      <c r="Q5" s="3"/>
      <c r="R5" s="3"/>
      <c r="S5" s="3"/>
    </row>
    <row r="6" spans="1:19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3"/>
      <c r="P6" s="3"/>
      <c r="Q6" s="3"/>
      <c r="R6" s="3"/>
      <c r="S6" s="3"/>
    </row>
    <row r="7" spans="1:19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>
      <c r="B8" s="3"/>
      <c r="C8" s="3"/>
      <c r="D8" s="3"/>
      <c r="E8" s="80" t="s">
        <v>1</v>
      </c>
      <c r="F8" s="80"/>
      <c r="G8" s="80"/>
      <c r="H8" s="80"/>
      <c r="I8" s="80"/>
      <c r="J8" s="80"/>
      <c r="K8" s="80"/>
      <c r="L8" s="3"/>
      <c r="M8" s="3"/>
      <c r="N8" s="3"/>
      <c r="O8" s="3"/>
      <c r="P8" s="3"/>
      <c r="Q8" s="3"/>
      <c r="R8" s="3"/>
      <c r="S8" s="3"/>
    </row>
    <row r="9" spans="1:19" ht="24.65" customHeight="1">
      <c r="B9" s="3"/>
      <c r="C9" s="3"/>
      <c r="D9" s="3"/>
      <c r="E9" s="80"/>
      <c r="F9" s="80"/>
      <c r="G9" s="80"/>
      <c r="H9" s="80"/>
      <c r="I9" s="80"/>
      <c r="J9" s="80"/>
      <c r="K9" s="80"/>
      <c r="L9" s="3"/>
      <c r="M9" s="3"/>
      <c r="N9" s="3"/>
      <c r="O9" s="3"/>
      <c r="P9" s="3"/>
      <c r="Q9" s="3"/>
      <c r="R9" s="3"/>
      <c r="S9" s="3"/>
    </row>
    <row r="10" spans="1:19" ht="15.5">
      <c r="A10" s="81" t="s">
        <v>2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3"/>
      <c r="P10" s="3"/>
      <c r="Q10" s="3"/>
      <c r="R10" s="3"/>
      <c r="S10" s="3"/>
    </row>
    <row r="11" spans="1:19" ht="32.15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>
      <c r="B12" s="82" t="s">
        <v>3</v>
      </c>
      <c r="C12" s="82"/>
      <c r="D12" s="82"/>
      <c r="E12" s="83"/>
      <c r="F12" s="84"/>
      <c r="G12" s="84"/>
      <c r="H12" s="84"/>
      <c r="I12" s="84"/>
      <c r="J12" s="3"/>
      <c r="K12" s="9" t="s">
        <v>4</v>
      </c>
      <c r="L12" s="85"/>
      <c r="M12" s="86"/>
      <c r="N12" s="10"/>
      <c r="O12" s="3"/>
      <c r="P12" s="3"/>
      <c r="Q12" s="3"/>
      <c r="R12" s="3"/>
      <c r="S12" s="3"/>
    </row>
    <row r="13" spans="1:19">
      <c r="B13" s="8"/>
      <c r="C13" s="8"/>
      <c r="D13" s="8"/>
      <c r="E13" s="10"/>
      <c r="F13" s="10"/>
      <c r="G13" s="10"/>
      <c r="H13" s="10"/>
      <c r="I13" s="3"/>
      <c r="J13" s="3"/>
      <c r="K13" s="9"/>
      <c r="L13" s="11"/>
      <c r="M13" s="11"/>
      <c r="N13" s="10"/>
      <c r="O13" s="3"/>
      <c r="P13" s="3"/>
      <c r="Q13" s="3"/>
      <c r="R13" s="3"/>
      <c r="S13" s="3"/>
    </row>
    <row r="14" spans="1:19">
      <c r="B14" s="8"/>
      <c r="C14" s="8"/>
      <c r="D14" s="8"/>
      <c r="E14" s="10"/>
      <c r="F14" s="10"/>
      <c r="G14" s="10"/>
      <c r="H14" s="10"/>
      <c r="I14" s="3"/>
      <c r="J14" s="3"/>
      <c r="K14" s="9"/>
      <c r="L14" s="11"/>
      <c r="M14" s="11"/>
      <c r="N14" s="10"/>
      <c r="O14" s="3"/>
      <c r="P14" s="3"/>
      <c r="Q14" s="3"/>
      <c r="R14" s="3"/>
      <c r="S14" s="3"/>
    </row>
    <row r="15" spans="1:19">
      <c r="B15" s="12" t="s">
        <v>5</v>
      </c>
      <c r="C15" s="13"/>
      <c r="D15" s="13"/>
      <c r="E15" s="13"/>
      <c r="F15" s="10"/>
      <c r="G15" s="10"/>
      <c r="I15" s="14" t="s">
        <v>6</v>
      </c>
      <c r="J15" s="15"/>
      <c r="K15" s="16"/>
      <c r="L15" s="16"/>
      <c r="M15" s="16"/>
      <c r="N15" s="16"/>
      <c r="O15" s="3"/>
      <c r="P15" s="3"/>
      <c r="Q15" s="3"/>
      <c r="R15" s="3"/>
      <c r="S15" s="3"/>
    </row>
    <row r="16" spans="1:19">
      <c r="B16" s="8"/>
      <c r="C16" s="8"/>
      <c r="D16" s="8"/>
      <c r="E16" s="10"/>
      <c r="F16" s="10"/>
      <c r="G16" s="10"/>
      <c r="H16" s="17"/>
      <c r="I16" s="17"/>
      <c r="J16" s="17"/>
      <c r="K16" s="16"/>
      <c r="L16" s="16"/>
      <c r="M16" s="16"/>
      <c r="N16" s="16"/>
      <c r="O16" s="3"/>
      <c r="P16" s="3"/>
      <c r="Q16" s="3"/>
      <c r="R16" s="3"/>
      <c r="S16" s="3"/>
    </row>
    <row r="17" spans="2:22" ht="19.5" customHeight="1">
      <c r="B17" s="87"/>
      <c r="C17" s="87"/>
      <c r="D17" s="87"/>
      <c r="E17" s="87"/>
      <c r="F17" s="87"/>
      <c r="G17" s="10"/>
      <c r="I17" s="88" t="s">
        <v>7</v>
      </c>
      <c r="J17" s="88"/>
      <c r="K17" s="88"/>
      <c r="L17" s="88"/>
      <c r="M17" s="88"/>
      <c r="N17" s="18"/>
      <c r="O17" s="3"/>
    </row>
    <row r="18" spans="2:22">
      <c r="B18" s="8"/>
      <c r="C18" s="8"/>
      <c r="D18" s="8"/>
      <c r="E18" s="10"/>
      <c r="F18" s="10"/>
      <c r="G18" s="10"/>
      <c r="H18" s="19"/>
      <c r="I18" s="88"/>
      <c r="J18" s="88"/>
      <c r="K18" s="88"/>
      <c r="L18" s="88"/>
      <c r="M18" s="88"/>
      <c r="N18" s="20"/>
      <c r="O18" s="3"/>
    </row>
    <row r="19" spans="2:22">
      <c r="B19" s="12" t="s">
        <v>8</v>
      </c>
      <c r="C19" s="13"/>
      <c r="D19" s="13"/>
      <c r="E19" s="10"/>
      <c r="F19" s="10"/>
      <c r="G19" s="10"/>
      <c r="H19" s="19"/>
      <c r="I19" s="88"/>
      <c r="J19" s="88"/>
      <c r="K19" s="88"/>
      <c r="L19" s="88"/>
      <c r="M19" s="88"/>
      <c r="N19" s="20"/>
      <c r="O19" s="3"/>
    </row>
    <row r="20" spans="2:22">
      <c r="B20" s="21"/>
      <c r="C20" s="21"/>
      <c r="D20" s="21"/>
      <c r="E20" s="10"/>
      <c r="F20" s="10"/>
      <c r="G20" s="10"/>
      <c r="H20" s="19"/>
      <c r="I20" s="88"/>
      <c r="J20" s="88"/>
      <c r="K20" s="88"/>
      <c r="L20" s="88"/>
      <c r="M20" s="88"/>
      <c r="N20" s="20"/>
      <c r="O20" s="3"/>
    </row>
    <row r="21" spans="2:22" ht="41.9" customHeight="1">
      <c r="B21" s="22" t="s">
        <v>9</v>
      </c>
      <c r="C21" s="23" t="s">
        <v>10</v>
      </c>
      <c r="D21" s="89" t="s">
        <v>11</v>
      </c>
      <c r="E21" s="89"/>
      <c r="F21" s="89"/>
      <c r="G21" s="10"/>
      <c r="H21" s="19"/>
      <c r="I21" s="88"/>
      <c r="J21" s="88"/>
      <c r="K21" s="88"/>
      <c r="L21" s="88"/>
      <c r="M21" s="88"/>
      <c r="N21" s="20"/>
      <c r="O21" s="3"/>
    </row>
    <row r="22" spans="2:22" ht="21" customHeight="1">
      <c r="B22" s="24"/>
      <c r="C22" s="24"/>
      <c r="D22" s="69" t="str">
        <f>+IF(OR(B22="",C22=""),"",CONCATENATE(Q30," an(s) ",R30," mois ",S30," jour(s)"))</f>
        <v/>
      </c>
      <c r="E22" s="69"/>
      <c r="F22" s="69"/>
      <c r="G22" s="10"/>
      <c r="H22" s="26"/>
      <c r="I22" s="27"/>
      <c r="J22" s="27"/>
      <c r="K22" s="27"/>
      <c r="L22" s="27"/>
      <c r="M22" s="27"/>
      <c r="N22" s="26"/>
      <c r="O22" s="3"/>
    </row>
    <row r="23" spans="2:22" ht="23.25" customHeight="1">
      <c r="B23" s="5" t="s">
        <v>12</v>
      </c>
      <c r="C23" s="28"/>
      <c r="D23" s="8"/>
      <c r="E23" s="8"/>
      <c r="F23" s="8"/>
      <c r="G23" s="10"/>
      <c r="H23" s="26"/>
      <c r="I23" s="27"/>
      <c r="J23" s="27"/>
      <c r="K23" s="27"/>
      <c r="L23" s="27"/>
      <c r="M23" s="27"/>
      <c r="N23" s="26"/>
      <c r="O23" s="3"/>
    </row>
    <row r="25" spans="2:22" ht="15" customHeight="1">
      <c r="B25" s="12" t="s">
        <v>13</v>
      </c>
      <c r="C25" s="13"/>
      <c r="D25" s="13"/>
      <c r="E25" s="3"/>
      <c r="F25" s="3"/>
      <c r="G25" s="3"/>
      <c r="I25" s="12" t="s">
        <v>14</v>
      </c>
      <c r="J25" s="13"/>
      <c r="K25" s="13"/>
      <c r="L25" s="3"/>
      <c r="M25" s="3"/>
      <c r="P25" s="70" t="s">
        <v>15</v>
      </c>
      <c r="Q25" s="70"/>
      <c r="R25" s="3"/>
      <c r="S25" s="3"/>
      <c r="T25" s="30"/>
      <c r="U25" s="30"/>
      <c r="V25" s="30"/>
    </row>
    <row r="26" spans="2:22" ht="19.5" customHeight="1">
      <c r="B26" s="31"/>
      <c r="C26" s="31"/>
      <c r="D26" s="31"/>
      <c r="E26" s="3"/>
      <c r="F26" s="3"/>
      <c r="G26" s="3"/>
      <c r="I26" s="21"/>
      <c r="J26" s="21"/>
      <c r="K26" s="21"/>
      <c r="L26" s="3"/>
      <c r="M26" s="3"/>
      <c r="P26" s="70">
        <f>SUM(C28:C34)+SUM(E28:E33)</f>
        <v>0</v>
      </c>
      <c r="Q26" s="69"/>
      <c r="R26" s="3"/>
      <c r="S26" s="3"/>
      <c r="T26" s="30"/>
      <c r="U26" s="30"/>
      <c r="V26" s="30"/>
    </row>
    <row r="27" spans="2:22" ht="27" customHeight="1" thickBot="1">
      <c r="B27" s="25" t="s">
        <v>16</v>
      </c>
      <c r="C27" s="32" t="s">
        <v>17</v>
      </c>
      <c r="D27" s="25" t="s">
        <v>16</v>
      </c>
      <c r="E27" s="32" t="s">
        <v>17</v>
      </c>
      <c r="F27" s="33"/>
      <c r="G27" s="34"/>
      <c r="I27" s="10" t="s">
        <v>18</v>
      </c>
      <c r="J27" s="10"/>
      <c r="K27" s="10"/>
      <c r="L27" s="3"/>
      <c r="M27" s="35" t="str">
        <f>(IF(B22="","",IF(AND(P26&lt;=P33,P30&lt;361,P30&gt;0,N17="NON"),"ELIGIBLE","INELIGIBLE")))</f>
        <v/>
      </c>
      <c r="P27" s="36"/>
      <c r="Q27" s="36"/>
      <c r="R27" s="36"/>
      <c r="S27" s="36"/>
    </row>
    <row r="28" spans="2:22" ht="17.25" customHeight="1">
      <c r="B28" s="25" t="s">
        <v>19</v>
      </c>
      <c r="C28" s="37"/>
      <c r="D28" s="25" t="s">
        <v>20</v>
      </c>
      <c r="E28" s="37"/>
      <c r="F28" s="38"/>
      <c r="G28" s="33"/>
      <c r="P28" s="71" t="s">
        <v>11</v>
      </c>
      <c r="Q28" s="71"/>
      <c r="R28" s="71"/>
      <c r="S28" s="71"/>
      <c r="T28" s="72" t="s">
        <v>21</v>
      </c>
      <c r="U28" s="73"/>
      <c r="V28" s="74"/>
    </row>
    <row r="29" spans="2:22" ht="17.25" customHeight="1" thickBot="1">
      <c r="B29" s="25" t="s">
        <v>22</v>
      </c>
      <c r="C29" s="37"/>
      <c r="D29" s="25" t="s">
        <v>23</v>
      </c>
      <c r="E29" s="37"/>
      <c r="F29" s="38"/>
      <c r="G29" s="33"/>
      <c r="I29" s="12" t="s">
        <v>24</v>
      </c>
      <c r="P29" s="25" t="s">
        <v>25</v>
      </c>
      <c r="Q29" s="25" t="s">
        <v>26</v>
      </c>
      <c r="R29" s="25" t="s">
        <v>16</v>
      </c>
      <c r="S29" s="25" t="s">
        <v>27</v>
      </c>
      <c r="T29" s="75"/>
      <c r="U29" s="75"/>
      <c r="V29" s="76"/>
    </row>
    <row r="30" spans="2:22" ht="17.25" customHeight="1">
      <c r="B30" s="25" t="s">
        <v>28</v>
      </c>
      <c r="C30" s="37"/>
      <c r="D30" s="25" t="s">
        <v>29</v>
      </c>
      <c r="E30" s="37"/>
      <c r="F30" s="38"/>
      <c r="G30" s="33"/>
      <c r="I30" s="3"/>
      <c r="J30" s="3"/>
      <c r="K30" s="9"/>
      <c r="L30" s="11"/>
      <c r="M30" s="11"/>
      <c r="P30" s="39">
        <f>IF(B22="",0,DAYS360(B22,C22+1))</f>
        <v>0</v>
      </c>
      <c r="Q30" s="39">
        <f>ROUNDDOWN(P30/360,0)</f>
        <v>0</v>
      </c>
      <c r="R30" s="39">
        <f>ROUNDDOWN(IF(P30-(Q30*360)&lt;360,(P30/30)-(Q30*12)),0)</f>
        <v>0</v>
      </c>
      <c r="S30" s="39">
        <f>IF(P30="",0,P30-(Q30*360)-(R30*30))</f>
        <v>0</v>
      </c>
      <c r="T30" s="77" t="str">
        <f>CONCATENATE(Q30," an(s) ",R30," mois ",S30," jour(s)")</f>
        <v>0 an(s) 0 mois 0 jour(s)</v>
      </c>
      <c r="U30" s="78"/>
      <c r="V30" s="79"/>
    </row>
    <row r="31" spans="2:22" ht="17.25" customHeight="1">
      <c r="B31" s="25" t="s">
        <v>30</v>
      </c>
      <c r="C31" s="37"/>
      <c r="D31" s="25" t="s">
        <v>31</v>
      </c>
      <c r="E31" s="37"/>
      <c r="F31" s="38"/>
      <c r="G31" s="33"/>
      <c r="I31" s="56" t="s">
        <v>15</v>
      </c>
      <c r="J31" s="57"/>
      <c r="K31" s="58"/>
      <c r="L31" s="59" t="str">
        <f>IF(M27="ELIGIBLE",(SUM(C28:C34)+SUM(E28:E33)),"")</f>
        <v/>
      </c>
      <c r="M31" s="60"/>
      <c r="P31" s="40"/>
      <c r="Q31" s="40"/>
      <c r="R31" s="40"/>
      <c r="S31" s="40"/>
    </row>
    <row r="32" spans="2:22" ht="17.25" customHeight="1">
      <c r="B32" s="25" t="s">
        <v>32</v>
      </c>
      <c r="C32" s="37"/>
      <c r="D32" s="25" t="s">
        <v>33</v>
      </c>
      <c r="E32" s="37"/>
      <c r="F32" s="38"/>
      <c r="G32" s="33"/>
      <c r="I32" s="61" t="s">
        <v>51</v>
      </c>
      <c r="J32" s="57"/>
      <c r="K32" s="58"/>
      <c r="L32" s="62"/>
      <c r="M32" s="63"/>
      <c r="P32" s="39" t="s">
        <v>34</v>
      </c>
      <c r="Q32" s="40"/>
      <c r="R32" s="40"/>
      <c r="S32" s="40"/>
    </row>
    <row r="33" spans="2:19" ht="17.25" customHeight="1">
      <c r="B33" s="25" t="s">
        <v>35</v>
      </c>
      <c r="C33" s="37"/>
      <c r="D33" s="25" t="s">
        <v>36</v>
      </c>
      <c r="E33" s="37"/>
      <c r="F33" s="38"/>
      <c r="G33" s="33"/>
      <c r="I33" s="64" t="s">
        <v>37</v>
      </c>
      <c r="J33" s="65"/>
      <c r="K33" s="66"/>
      <c r="L33" s="67" t="str">
        <f>IF(AND(M27="ELIGIBLE",L31&lt;=P33),L31*0.1,"")</f>
        <v/>
      </c>
      <c r="M33" s="68"/>
      <c r="P33" s="29">
        <f>(12*35*$L$32*52/12)/360*P30*2</f>
        <v>0</v>
      </c>
      <c r="Q33" s="3"/>
      <c r="R33" s="3"/>
      <c r="S33" s="3"/>
    </row>
    <row r="34" spans="2:19">
      <c r="B34" s="25" t="s">
        <v>38</v>
      </c>
      <c r="C34" s="37"/>
      <c r="D34" s="3"/>
      <c r="E34" s="3"/>
      <c r="F34" s="34"/>
      <c r="G34" s="33"/>
    </row>
    <row r="35" spans="2:19" ht="22.5" customHeight="1">
      <c r="B35" s="50" t="s">
        <v>39</v>
      </c>
      <c r="C35" s="50"/>
      <c r="D35" s="50"/>
      <c r="E35" s="41">
        <f>$P$26</f>
        <v>0</v>
      </c>
    </row>
    <row r="36" spans="2:19" ht="27" customHeight="1">
      <c r="B36" s="51" t="s">
        <v>40</v>
      </c>
      <c r="C36" s="52"/>
      <c r="D36" s="53"/>
      <c r="E36" s="41">
        <f>$P$33</f>
        <v>0</v>
      </c>
    </row>
    <row r="38" spans="2:19">
      <c r="B38" s="42" t="s">
        <v>41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</row>
    <row r="39" spans="2:19">
      <c r="B39" s="42" t="s">
        <v>42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</row>
    <row r="40" spans="2:19" ht="31.5" customHeight="1">
      <c r="B40" s="54" t="s">
        <v>43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</sheetData>
  <sheetProtection sheet="1" selectLockedCells="1"/>
  <mergeCells count="24">
    <mergeCell ref="B17:F17"/>
    <mergeCell ref="I17:M21"/>
    <mergeCell ref="D21:F21"/>
    <mergeCell ref="P25:Q25"/>
    <mergeCell ref="P26:Q26"/>
    <mergeCell ref="P28:S28"/>
    <mergeCell ref="T28:V29"/>
    <mergeCell ref="T30:V30"/>
    <mergeCell ref="B35:D35"/>
    <mergeCell ref="B36:D36"/>
    <mergeCell ref="B40:M40"/>
    <mergeCell ref="F2:J5"/>
    <mergeCell ref="I31:K31"/>
    <mergeCell ref="L31:M31"/>
    <mergeCell ref="I32:K32"/>
    <mergeCell ref="L32:M32"/>
    <mergeCell ref="I33:K33"/>
    <mergeCell ref="L33:M33"/>
    <mergeCell ref="D22:F22"/>
    <mergeCell ref="E8:K9"/>
    <mergeCell ref="A10:N10"/>
    <mergeCell ref="B12:D12"/>
    <mergeCell ref="E12:I12"/>
    <mergeCell ref="L12:M12"/>
  </mergeCells>
  <conditionalFormatting sqref="T30:V30">
    <cfRule type="expression" dxfId="1" priority="1" stopIfTrue="1">
      <formula>$M$16=""</formula>
    </cfRule>
    <cfRule type="expression" dxfId="0" priority="2" stopIfTrue="1">
      <formula>$L$16=""</formula>
    </cfRule>
  </conditionalFormatting>
  <dataValidations count="1">
    <dataValidation type="list" allowBlank="1" showInputMessage="1" showErrorMessage="1" sqref="N17" xr:uid="{3C22C2C6-B69A-40E5-A7D9-5D657DEB3373}">
      <formula1>"oui,non"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5F3D31-772F-4915-B67C-BF7031680B92}">
          <x14:formula1>
            <xm:f>Feuil1!$A$2:$A$7</xm:f>
          </x14:formula1>
          <xm:sqref>B17:F17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FF65A-D9EC-44FD-ADF8-4B2F1E1C1853}">
  <dimension ref="A1:A7"/>
  <sheetViews>
    <sheetView workbookViewId="0">
      <selection activeCell="D20" sqref="D20"/>
    </sheetView>
  </sheetViews>
  <sheetFormatPr baseColWidth="10" defaultRowHeight="14"/>
  <sheetData>
    <row r="1" spans="1:1" ht="14.5">
      <c r="A1" s="105" t="s">
        <v>54</v>
      </c>
    </row>
    <row r="2" spans="1:1" ht="14.5">
      <c r="A2" s="105" t="s">
        <v>55</v>
      </c>
    </row>
    <row r="3" spans="1:1" ht="14.5">
      <c r="A3" s="105" t="s">
        <v>56</v>
      </c>
    </row>
    <row r="4" spans="1:1" ht="14.5">
      <c r="A4" s="105" t="s">
        <v>57</v>
      </c>
    </row>
    <row r="5" spans="1:1" ht="14.5">
      <c r="A5" s="105" t="s">
        <v>58</v>
      </c>
    </row>
    <row r="6" spans="1:1" ht="14.5">
      <c r="A6" s="105" t="s">
        <v>59</v>
      </c>
    </row>
    <row r="7" spans="1:1" ht="14.5">
      <c r="A7" s="10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31F35-B4AE-4B1E-9917-0E79B537CD04}">
  <dimension ref="A2:K20"/>
  <sheetViews>
    <sheetView showGridLines="0" view="pageBreakPreview" zoomScale="115" zoomScaleNormal="100" zoomScaleSheetLayoutView="115" workbookViewId="0">
      <selection activeCell="G8" sqref="G8"/>
    </sheetView>
  </sheetViews>
  <sheetFormatPr baseColWidth="10" defaultColWidth="11" defaultRowHeight="14"/>
  <cols>
    <col min="7" max="7" width="12.83203125" customWidth="1"/>
  </cols>
  <sheetData>
    <row r="2" spans="1:11">
      <c r="A2" s="91" t="s">
        <v>52</v>
      </c>
      <c r="B2" s="91"/>
    </row>
    <row r="3" spans="1:11">
      <c r="A3" s="91"/>
      <c r="B3" s="91"/>
    </row>
    <row r="4" spans="1:11">
      <c r="A4" s="91"/>
      <c r="B4" s="91"/>
    </row>
    <row r="5" spans="1:11">
      <c r="A5" s="91"/>
      <c r="B5" s="91"/>
    </row>
    <row r="7" spans="1:11">
      <c r="B7" s="92" t="s">
        <v>44</v>
      </c>
      <c r="C7" s="93"/>
      <c r="D7" s="93"/>
      <c r="E7" s="93"/>
      <c r="F7" s="93"/>
      <c r="G7" s="93"/>
      <c r="H7" s="93"/>
      <c r="I7" s="93"/>
      <c r="J7" s="93"/>
    </row>
    <row r="8" spans="1:11">
      <c r="B8" s="43"/>
      <c r="C8" s="44"/>
      <c r="D8" s="44"/>
      <c r="E8" s="94" t="s">
        <v>45</v>
      </c>
      <c r="F8" s="94"/>
      <c r="G8" s="45"/>
      <c r="H8" s="44"/>
      <c r="I8" s="44"/>
      <c r="J8" s="44"/>
    </row>
    <row r="9" spans="1:11">
      <c r="B9" s="43"/>
      <c r="C9" s="44"/>
      <c r="D9" s="44"/>
      <c r="E9" s="44"/>
      <c r="F9" s="44"/>
      <c r="G9" s="44"/>
      <c r="H9" s="44"/>
      <c r="I9" s="44"/>
      <c r="J9" s="44"/>
    </row>
    <row r="10" spans="1:11" ht="32.15" customHeight="1">
      <c r="B10" s="46" t="s">
        <v>46</v>
      </c>
      <c r="C10" s="95" t="s">
        <v>47</v>
      </c>
      <c r="D10" s="96"/>
      <c r="E10" s="96"/>
      <c r="F10" s="97"/>
      <c r="G10" s="98" t="s">
        <v>48</v>
      </c>
      <c r="H10" s="99"/>
      <c r="I10" s="98" t="s">
        <v>49</v>
      </c>
      <c r="J10" s="99"/>
    </row>
    <row r="11" spans="1:11" ht="22.5" customHeight="1">
      <c r="B11" s="47" t="str">
        <f>IF(ISBLANK('CalculateurIndemnitéFinCont '!L12),"",'CalculateurIndemnitéFinCont '!L12)</f>
        <v/>
      </c>
      <c r="C11" s="100" t="str">
        <f>IF(ISBLANK('CalculateurIndemnitéFinCont '!E12),"",'CalculateurIndemnitéFinCont '!E12)</f>
        <v/>
      </c>
      <c r="D11" s="101"/>
      <c r="E11" s="101"/>
      <c r="F11" s="102"/>
      <c r="G11" s="103">
        <f>IF(ISBLANK('CalculateurIndemnitéFinCont '!E35),"",'CalculateurIndemnitéFinCont '!E35)</f>
        <v>0</v>
      </c>
      <c r="H11" s="104"/>
      <c r="I11" s="103" t="str">
        <f>IF(ISBLANK('CalculateurIndemnitéFinCont '!L33),"",'CalculateurIndemnitéFinCont '!L33)</f>
        <v/>
      </c>
      <c r="J11" s="104"/>
    </row>
    <row r="13" spans="1:11">
      <c r="B13" s="48" t="s">
        <v>50</v>
      </c>
      <c r="C13" s="49">
        <f ca="1">TODAY()</f>
        <v>45257</v>
      </c>
    </row>
    <row r="16" spans="1:11" ht="14.15" customHeight="1">
      <c r="F16" s="90" t="s">
        <v>53</v>
      </c>
      <c r="G16" s="90"/>
      <c r="H16" s="90"/>
      <c r="I16" s="90"/>
      <c r="J16" s="90"/>
      <c r="K16" s="90"/>
    </row>
    <row r="17" spans="6:11">
      <c r="F17" s="90"/>
      <c r="G17" s="90"/>
      <c r="H17" s="90"/>
      <c r="I17" s="90"/>
      <c r="J17" s="90"/>
      <c r="K17" s="90"/>
    </row>
    <row r="18" spans="6:11">
      <c r="F18" s="90"/>
      <c r="G18" s="90"/>
      <c r="H18" s="90"/>
      <c r="I18" s="90"/>
      <c r="J18" s="90"/>
      <c r="K18" s="90"/>
    </row>
    <row r="19" spans="6:11">
      <c r="F19" s="90"/>
      <c r="G19" s="90"/>
      <c r="H19" s="90"/>
      <c r="I19" s="90"/>
      <c r="J19" s="90"/>
      <c r="K19" s="90"/>
    </row>
    <row r="20" spans="6:11">
      <c r="F20" s="90"/>
      <c r="G20" s="90"/>
      <c r="H20" s="90"/>
      <c r="I20" s="90"/>
      <c r="J20" s="90"/>
      <c r="K20" s="90"/>
    </row>
  </sheetData>
  <sheetProtection sheet="1" selectLockedCells="1"/>
  <mergeCells count="10">
    <mergeCell ref="F16:K20"/>
    <mergeCell ref="A2:B5"/>
    <mergeCell ref="B7:J7"/>
    <mergeCell ref="E8:F8"/>
    <mergeCell ref="C10:F10"/>
    <mergeCell ref="G10:H10"/>
    <mergeCell ref="I10:J10"/>
    <mergeCell ref="C11:F11"/>
    <mergeCell ref="G11:H11"/>
    <mergeCell ref="I11:J11"/>
  </mergeCells>
  <pageMargins left="0.70866141732283472" right="0.70866141732283472" top="0.74803149606299213" bottom="0.74803149606299213" header="0.31496062992125984" footer="0.31496062992125984"/>
  <pageSetup paperSize="9" scale="98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CalculateurIndemnitéFinCont </vt:lpstr>
      <vt:lpstr>Feuil1</vt:lpstr>
      <vt:lpstr>Etat liquidatif IFC</vt:lpstr>
      <vt:lpstr>'CalculateurIndemnitéFinCont '!Zone_d_impression</vt:lpstr>
      <vt:lpstr>'Etat liquidatif IFC'!Zone_d_impression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Lepel</dc:creator>
  <cp:lastModifiedBy>Johanna Lepel</cp:lastModifiedBy>
  <dcterms:created xsi:type="dcterms:W3CDTF">2023-11-23T15:36:20Z</dcterms:created>
  <dcterms:modified xsi:type="dcterms:W3CDTF">2023-11-27T14:07:54Z</dcterms:modified>
</cp:coreProperties>
</file>